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820" windowHeight="6750" tabRatio="802" activeTab="8"/>
  </bookViews>
  <sheets>
    <sheet name="Entrants" sheetId="1" r:id="rId1"/>
    <sheet name="RESULT 1" sheetId="2" r:id="rId2"/>
    <sheet name="RESULT 2" sheetId="3" r:id="rId3"/>
    <sheet name="RESULT 3" sheetId="4" r:id="rId4"/>
    <sheet name="RESULT 4" sheetId="5" r:id="rId5"/>
    <sheet name="RESULT 5" sheetId="6" r:id="rId6"/>
    <sheet name="RESULT 6" sheetId="7" r:id="rId7"/>
    <sheet name="RESULT 7" sheetId="8" r:id="rId8"/>
    <sheet name="Final" sheetId="9" r:id="rId9"/>
  </sheets>
  <definedNames>
    <definedName name="_xlnm.Print_Area" localSheetId="8">'Final'!$A$1:$W$91</definedName>
  </definedNames>
  <calcPr fullCalcOnLoad="1"/>
</workbook>
</file>

<file path=xl/sharedStrings.xml><?xml version="1.0" encoding="utf-8"?>
<sst xmlns="http://schemas.openxmlformats.org/spreadsheetml/2006/main" count="805" uniqueCount="125">
  <si>
    <t>POS.</t>
  </si>
  <si>
    <t>NAME</t>
  </si>
  <si>
    <t>CLOCK TIME</t>
  </si>
  <si>
    <t>HANDICAP</t>
  </si>
  <si>
    <t>ACTUAL</t>
  </si>
  <si>
    <t>SEAN KIRTLEY</t>
  </si>
  <si>
    <t>ANGIE BROWN</t>
  </si>
  <si>
    <t>ANDY BROWN</t>
  </si>
  <si>
    <t>JOCELYN SMITH</t>
  </si>
  <si>
    <t>ROBBY BARKLEY</t>
  </si>
  <si>
    <t>PAUL MASON</t>
  </si>
  <si>
    <t>ROB HALL</t>
  </si>
  <si>
    <t>ADAM ROBINSON</t>
  </si>
  <si>
    <t>LOUISE FARMER</t>
  </si>
  <si>
    <t>IAN RICHARDSON</t>
  </si>
  <si>
    <t>PHIL DICKINSON</t>
  </si>
  <si>
    <t>STEVE GILLESPIE</t>
  </si>
  <si>
    <t>GLORIA MCCABE</t>
  </si>
  <si>
    <t>STEVE WALKER</t>
  </si>
  <si>
    <t>RYAN ROBINSON</t>
  </si>
  <si>
    <t>MARK COCHRANE</t>
  </si>
  <si>
    <t>NINA REVELEY</t>
  </si>
  <si>
    <t>KEVIN FREEMAN</t>
  </si>
  <si>
    <t>PAULINE CUNNINGHAM</t>
  </si>
  <si>
    <t>JOE FRAZER</t>
  </si>
  <si>
    <t>RALPH DICKINSON</t>
  </si>
  <si>
    <t>CHRISTINE WILLSHIRE</t>
  </si>
  <si>
    <t>MICHAEL BROWN</t>
  </si>
  <si>
    <t>IAN CANSFIELD</t>
  </si>
  <si>
    <t>EDDIE STOTT</t>
  </si>
  <si>
    <t>ROB IRVINE</t>
  </si>
  <si>
    <t>KEVIN WESTWOOD</t>
  </si>
  <si>
    <t>STEVE NENDICK</t>
  </si>
  <si>
    <t>KIRSTY HUNTINGTON</t>
  </si>
  <si>
    <t>AYNSLEY HERRON</t>
  </si>
  <si>
    <t>DAVE BRADLEY</t>
  </si>
  <si>
    <t>ANNE POTTS</t>
  </si>
  <si>
    <t>GEORGE YOUNG</t>
  </si>
  <si>
    <t>HELEN MORRIS</t>
  </si>
  <si>
    <t>DAVE COX</t>
  </si>
  <si>
    <t>KEITH WILLSHIRE</t>
  </si>
  <si>
    <t>TONY GARRITY</t>
  </si>
  <si>
    <t>WINTER SERIES 2002/03   RESULTS  RACE 2</t>
  </si>
  <si>
    <t>STEVE GAIR</t>
  </si>
  <si>
    <t>DALE SMITH</t>
  </si>
  <si>
    <t>MARTIN GAUGHAN</t>
  </si>
  <si>
    <t>JOHN CURRY</t>
  </si>
  <si>
    <t>JOHN MALLON</t>
  </si>
  <si>
    <t>GARETH HOPE</t>
  </si>
  <si>
    <t>MARK MARTIN</t>
  </si>
  <si>
    <t>TOM WAITON</t>
  </si>
  <si>
    <t>LEANNE PRINGLE</t>
  </si>
  <si>
    <t>TERRY MCCABE</t>
  </si>
  <si>
    <t>STEVE BANGS</t>
  </si>
  <si>
    <t>RON INGRAM</t>
  </si>
  <si>
    <t>CLINTON YOUNG</t>
  </si>
  <si>
    <t>PHILIP DICKINSON</t>
  </si>
  <si>
    <t>STEPHEN NENDICK</t>
  </si>
  <si>
    <t>MALCOLM DARBYSHIRE</t>
  </si>
  <si>
    <t>DICKIE COLE</t>
  </si>
  <si>
    <t>EDDIE WOODS</t>
  </si>
  <si>
    <t>MICHAEL STOTT</t>
  </si>
  <si>
    <t>CLIVE RICHARDSON</t>
  </si>
  <si>
    <t>MICK RAINBOW</t>
  </si>
  <si>
    <t>JOHN BRYAN</t>
  </si>
  <si>
    <t>BRIAN HEDLEY</t>
  </si>
  <si>
    <t>TERRY HART</t>
  </si>
  <si>
    <t>SUZANNE HUMPHREY</t>
  </si>
  <si>
    <t>DAVID HENDRY</t>
  </si>
  <si>
    <t>DALE STAFFORD</t>
  </si>
  <si>
    <t>SHARON PERCY</t>
  </si>
  <si>
    <t>PAUL RICHARDSON</t>
  </si>
  <si>
    <t>KEITH ROBSON</t>
  </si>
  <si>
    <t>LIZ FREEMAN</t>
  </si>
  <si>
    <t>CATH YOUNG</t>
  </si>
  <si>
    <t>ROB MARSHALL</t>
  </si>
  <si>
    <t>WAYNE RICE</t>
  </si>
  <si>
    <t>DAVE BROWN</t>
  </si>
  <si>
    <t>CLIFF HUMPHREY</t>
  </si>
  <si>
    <t>SIMON ROBINSON</t>
  </si>
  <si>
    <t>BILL SMITH</t>
  </si>
  <si>
    <t>HOWARD BROADWAY</t>
  </si>
  <si>
    <t>SHEILA GREENER</t>
  </si>
  <si>
    <t>BOB NEAL</t>
  </si>
  <si>
    <t>DAVID ROE</t>
  </si>
  <si>
    <t>BRIAN SMITH</t>
  </si>
  <si>
    <t>KENN TURNBULL</t>
  </si>
  <si>
    <t>PAUL TURNBULL</t>
  </si>
  <si>
    <t>MARK WALBANK</t>
  </si>
  <si>
    <t>RACE</t>
  </si>
  <si>
    <t>NO.</t>
  </si>
  <si>
    <t>WINTER SERIES 2002/03   RESULTS  RACE 3</t>
  </si>
  <si>
    <t>WINTER SERIES 2002/03   RESULTS  RACE 5</t>
  </si>
  <si>
    <t>WINTER SERIES 2002/03   RESULTS  RACE 4</t>
  </si>
  <si>
    <t/>
  </si>
  <si>
    <t>FASTEST  TIMES RACE 2</t>
  </si>
  <si>
    <t>FASTEST  TIMES RACE 3</t>
  </si>
  <si>
    <t>FASTEST  TIMES RACE 4</t>
  </si>
  <si>
    <t>FASTEST  TIMES RACE 5</t>
  </si>
  <si>
    <t>FASTEST  TIMES RACE 6</t>
  </si>
  <si>
    <t>FASTEST  TIMES RACE 7</t>
  </si>
  <si>
    <t>Race 1</t>
  </si>
  <si>
    <t>Race 2</t>
  </si>
  <si>
    <t>Race 3</t>
  </si>
  <si>
    <t>Race 4</t>
  </si>
  <si>
    <t>Race 5</t>
  </si>
  <si>
    <t>Race 6</t>
  </si>
  <si>
    <t>Race 7</t>
  </si>
  <si>
    <t>Posn</t>
  </si>
  <si>
    <t>Time</t>
  </si>
  <si>
    <r>
      <t>POS</t>
    </r>
    <r>
      <rPr>
        <b/>
        <vertAlign val="superscript"/>
        <sz val="10"/>
        <rFont val="Arial"/>
        <family val="2"/>
      </rPr>
      <t>n</t>
    </r>
    <r>
      <rPr>
        <b/>
        <sz val="10"/>
        <rFont val="Arial"/>
        <family val="2"/>
      </rPr>
      <t>.</t>
    </r>
  </si>
  <si>
    <t>Race No.</t>
  </si>
  <si>
    <t>Total Points</t>
  </si>
  <si>
    <t>Best 5</t>
  </si>
  <si>
    <t>Best Time</t>
  </si>
  <si>
    <t>Total points</t>
  </si>
  <si>
    <t>Race no</t>
  </si>
  <si>
    <t>Best time</t>
  </si>
  <si>
    <t>Best 4 times</t>
  </si>
  <si>
    <t>FASTEST  TIMES RACE 1</t>
  </si>
  <si>
    <t>WINTER SERIES 2002/03   RESULTS  RACE 1</t>
  </si>
  <si>
    <t>WINTER SERIES 2002/03   RESULTS  RACE 6</t>
  </si>
  <si>
    <t>WINTER SERIES 2002/03   RESULTS  RACE 7</t>
  </si>
  <si>
    <t>ALAN BOSWORTH</t>
  </si>
  <si>
    <t>ALAN KENNY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</si>
</sst>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4"/>
      <color indexed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4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5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5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5" fontId="0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45" fontId="0" fillId="0" borderId="10" xfId="0" applyNumberFormat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45" fontId="0" fillId="34" borderId="10" xfId="0" applyNumberFormat="1" applyFill="1" applyBorder="1" applyAlignment="1">
      <alignment horizontal="center"/>
    </xf>
    <xf numFmtId="45" fontId="9" fillId="0" borderId="1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46" fontId="9" fillId="0" borderId="10" xfId="0" applyNumberFormat="1" applyFon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45" fontId="0" fillId="35" borderId="10" xfId="0" applyNumberFormat="1" applyFill="1" applyBorder="1" applyAlignment="1">
      <alignment horizontal="center"/>
    </xf>
    <xf numFmtId="45" fontId="0" fillId="35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9" fillId="0" borderId="11" xfId="0" applyFont="1" applyBorder="1" applyAlignment="1">
      <alignment horizontal="center" vertical="justify"/>
    </xf>
    <xf numFmtId="0" fontId="9" fillId="0" borderId="12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5" fillId="0" borderId="11" xfId="0" applyFont="1" applyBorder="1" applyAlignment="1">
      <alignment horizontal="center" vertical="justify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4:C86"/>
  <sheetViews>
    <sheetView zoomScalePageLayoutView="0" workbookViewId="0" topLeftCell="A7">
      <selection activeCell="C39" sqref="C39"/>
    </sheetView>
  </sheetViews>
  <sheetFormatPr defaultColWidth="9.140625" defaultRowHeight="12.75"/>
  <cols>
    <col min="3" max="3" width="22.7109375" style="0" bestFit="1" customWidth="1"/>
  </cols>
  <sheetData>
    <row r="4" spans="2:3" ht="12.75">
      <c r="B4" s="2">
        <v>1</v>
      </c>
      <c r="C4" t="s">
        <v>6</v>
      </c>
    </row>
    <row r="5" spans="2:3" ht="12.75">
      <c r="B5" s="2">
        <v>2</v>
      </c>
      <c r="C5" t="s">
        <v>9</v>
      </c>
    </row>
    <row r="6" spans="2:3" ht="12.75">
      <c r="B6" s="2">
        <v>3</v>
      </c>
      <c r="C6" t="s">
        <v>123</v>
      </c>
    </row>
    <row r="7" spans="2:3" ht="12.75">
      <c r="B7" s="2">
        <v>4</v>
      </c>
      <c r="C7" t="s">
        <v>35</v>
      </c>
    </row>
    <row r="8" spans="2:3" ht="12.75">
      <c r="B8" s="2">
        <v>5</v>
      </c>
      <c r="C8" t="s">
        <v>81</v>
      </c>
    </row>
    <row r="9" spans="2:3" ht="12.75">
      <c r="B9" s="2">
        <v>6</v>
      </c>
      <c r="C9" t="s">
        <v>53</v>
      </c>
    </row>
    <row r="10" spans="2:3" ht="12.75">
      <c r="B10" s="2">
        <v>7</v>
      </c>
      <c r="C10" t="s">
        <v>77</v>
      </c>
    </row>
    <row r="11" spans="2:3" ht="12.75">
      <c r="B11" s="2">
        <v>8</v>
      </c>
      <c r="C11" t="s">
        <v>27</v>
      </c>
    </row>
    <row r="12" spans="2:3" ht="12.75">
      <c r="B12" s="2">
        <v>9</v>
      </c>
      <c r="C12" t="s">
        <v>7</v>
      </c>
    </row>
    <row r="13" spans="2:3" ht="12.75">
      <c r="B13" s="2">
        <v>10</v>
      </c>
      <c r="C13" t="s">
        <v>64</v>
      </c>
    </row>
    <row r="14" spans="2:3" ht="12.75">
      <c r="B14" s="2">
        <v>11</v>
      </c>
      <c r="C14" t="s">
        <v>28</v>
      </c>
    </row>
    <row r="15" spans="2:3" ht="12.75">
      <c r="B15" s="2">
        <v>12</v>
      </c>
      <c r="C15" t="s">
        <v>20</v>
      </c>
    </row>
    <row r="16" spans="2:3" ht="12.75">
      <c r="B16" s="2">
        <v>13</v>
      </c>
      <c r="C16" t="s">
        <v>59</v>
      </c>
    </row>
    <row r="17" spans="2:3" ht="12.75">
      <c r="B17" s="2">
        <v>14</v>
      </c>
      <c r="C17" t="s">
        <v>39</v>
      </c>
    </row>
    <row r="18" spans="2:3" ht="12.75">
      <c r="B18" s="2">
        <v>15</v>
      </c>
      <c r="C18" t="s">
        <v>23</v>
      </c>
    </row>
    <row r="19" spans="2:3" ht="12.75">
      <c r="B19" s="2">
        <v>16</v>
      </c>
      <c r="C19" t="s">
        <v>58</v>
      </c>
    </row>
    <row r="20" spans="2:3" ht="12.75">
      <c r="B20" s="2">
        <v>17</v>
      </c>
      <c r="C20" t="s">
        <v>56</v>
      </c>
    </row>
    <row r="21" spans="2:3" ht="12.75">
      <c r="B21" s="2">
        <v>18</v>
      </c>
      <c r="C21" t="s">
        <v>25</v>
      </c>
    </row>
    <row r="22" spans="2:3" ht="12.75">
      <c r="B22" s="2">
        <v>19</v>
      </c>
      <c r="C22" t="s">
        <v>13</v>
      </c>
    </row>
    <row r="23" spans="2:3" ht="12.75">
      <c r="B23" s="2">
        <v>20</v>
      </c>
      <c r="C23" t="s">
        <v>24</v>
      </c>
    </row>
    <row r="24" spans="2:3" ht="12.75">
      <c r="B24" s="2">
        <v>21</v>
      </c>
      <c r="C24" t="s">
        <v>22</v>
      </c>
    </row>
    <row r="25" spans="2:3" ht="12.75">
      <c r="B25" s="2">
        <v>22</v>
      </c>
      <c r="C25" t="s">
        <v>41</v>
      </c>
    </row>
    <row r="26" spans="2:3" ht="12.75">
      <c r="B26" s="2">
        <v>23</v>
      </c>
      <c r="C26" t="s">
        <v>45</v>
      </c>
    </row>
    <row r="27" spans="2:3" ht="12.75">
      <c r="B27" s="2">
        <v>24</v>
      </c>
      <c r="C27" t="s">
        <v>16</v>
      </c>
    </row>
    <row r="28" spans="2:3" ht="12.75">
      <c r="B28" s="2">
        <v>25</v>
      </c>
      <c r="C28" t="s">
        <v>82</v>
      </c>
    </row>
    <row r="29" spans="2:3" ht="12.75">
      <c r="B29" s="2">
        <v>26</v>
      </c>
      <c r="C29" t="s">
        <v>11</v>
      </c>
    </row>
    <row r="30" spans="2:3" ht="12.75">
      <c r="B30" s="2">
        <v>27</v>
      </c>
      <c r="C30" t="s">
        <v>66</v>
      </c>
    </row>
    <row r="31" spans="2:3" ht="12.75">
      <c r="B31" s="2">
        <v>28</v>
      </c>
      <c r="C31" t="s">
        <v>65</v>
      </c>
    </row>
    <row r="32" spans="2:3" ht="12.75">
      <c r="B32" s="2">
        <v>29</v>
      </c>
      <c r="C32" t="s">
        <v>68</v>
      </c>
    </row>
    <row r="33" spans="2:3" ht="12.75">
      <c r="B33" s="2">
        <v>30</v>
      </c>
      <c r="C33" t="s">
        <v>34</v>
      </c>
    </row>
    <row r="34" spans="2:3" ht="12.75">
      <c r="B34" s="2">
        <v>31</v>
      </c>
      <c r="C34" t="s">
        <v>48</v>
      </c>
    </row>
    <row r="35" spans="2:3" ht="12.75">
      <c r="B35" s="2">
        <v>32</v>
      </c>
      <c r="C35" t="s">
        <v>67</v>
      </c>
    </row>
    <row r="36" spans="2:3" ht="12.75">
      <c r="B36" s="2">
        <v>33</v>
      </c>
      <c r="C36" t="s">
        <v>54</v>
      </c>
    </row>
    <row r="37" spans="2:3" ht="12.75">
      <c r="B37" s="2">
        <v>34</v>
      </c>
      <c r="C37" t="s">
        <v>30</v>
      </c>
    </row>
    <row r="38" spans="2:3" ht="12.75">
      <c r="B38" s="2">
        <v>35</v>
      </c>
      <c r="C38" t="s">
        <v>10</v>
      </c>
    </row>
    <row r="39" spans="2:3" ht="12.75">
      <c r="B39" s="2">
        <v>36</v>
      </c>
      <c r="C39" t="s">
        <v>124</v>
      </c>
    </row>
    <row r="40" spans="2:3" ht="12.75">
      <c r="B40" s="2">
        <v>37</v>
      </c>
      <c r="C40" t="s">
        <v>5</v>
      </c>
    </row>
    <row r="41" spans="2:3" ht="12.75">
      <c r="B41" s="2">
        <v>38</v>
      </c>
      <c r="C41" t="s">
        <v>73</v>
      </c>
    </row>
    <row r="42" spans="2:3" ht="12.75">
      <c r="B42" s="2">
        <v>39</v>
      </c>
      <c r="C42" t="s">
        <v>47</v>
      </c>
    </row>
    <row r="43" spans="2:3" ht="12.75">
      <c r="B43" s="2">
        <v>40</v>
      </c>
      <c r="C43" t="s">
        <v>75</v>
      </c>
    </row>
    <row r="44" spans="2:3" ht="12.75">
      <c r="B44" s="2">
        <v>41</v>
      </c>
      <c r="C44" t="s">
        <v>49</v>
      </c>
    </row>
    <row r="45" spans="2:3" ht="12.75">
      <c r="B45" s="2">
        <v>42</v>
      </c>
      <c r="C45" t="s">
        <v>17</v>
      </c>
    </row>
    <row r="46" spans="2:3" ht="12.75">
      <c r="B46" s="2">
        <v>43</v>
      </c>
      <c r="C46" t="s">
        <v>52</v>
      </c>
    </row>
    <row r="47" spans="2:3" ht="12.75">
      <c r="B47" s="2">
        <v>44</v>
      </c>
      <c r="C47" t="s">
        <v>38</v>
      </c>
    </row>
    <row r="48" spans="2:3" ht="12.75">
      <c r="B48" s="2">
        <v>45</v>
      </c>
      <c r="C48" t="s">
        <v>83</v>
      </c>
    </row>
    <row r="49" spans="2:3" ht="12.75">
      <c r="B49" s="2">
        <v>46</v>
      </c>
      <c r="C49" t="s">
        <v>57</v>
      </c>
    </row>
    <row r="50" spans="2:3" ht="12.75">
      <c r="B50" s="2">
        <v>47</v>
      </c>
      <c r="C50" t="s">
        <v>70</v>
      </c>
    </row>
    <row r="51" spans="2:3" ht="12.75">
      <c r="B51" s="2">
        <v>48</v>
      </c>
      <c r="C51" t="s">
        <v>36</v>
      </c>
    </row>
    <row r="52" spans="2:3" ht="12.75">
      <c r="B52" s="2">
        <v>49</v>
      </c>
      <c r="C52" t="s">
        <v>63</v>
      </c>
    </row>
    <row r="53" spans="2:3" ht="12.75">
      <c r="B53" s="2">
        <v>50</v>
      </c>
      <c r="C53" t="s">
        <v>21</v>
      </c>
    </row>
    <row r="54" spans="2:3" ht="12.75">
      <c r="B54" s="2">
        <v>51</v>
      </c>
      <c r="C54" t="s">
        <v>76</v>
      </c>
    </row>
    <row r="55" spans="2:3" ht="12.75">
      <c r="B55" s="2">
        <v>52</v>
      </c>
      <c r="C55" t="s">
        <v>72</v>
      </c>
    </row>
    <row r="56" spans="2:3" ht="12.75">
      <c r="B56" s="2">
        <v>53</v>
      </c>
      <c r="C56" t="s">
        <v>71</v>
      </c>
    </row>
    <row r="57" spans="2:3" ht="12.75">
      <c r="B57" s="2">
        <v>54</v>
      </c>
      <c r="C57" t="s">
        <v>62</v>
      </c>
    </row>
    <row r="58" spans="2:3" ht="12.75">
      <c r="B58" s="2">
        <v>55</v>
      </c>
      <c r="C58" t="s">
        <v>14</v>
      </c>
    </row>
    <row r="59" spans="2:3" ht="12.75">
      <c r="B59" s="2">
        <v>56</v>
      </c>
      <c r="C59" t="s">
        <v>19</v>
      </c>
    </row>
    <row r="60" spans="2:3" ht="12.75">
      <c r="B60" s="2">
        <v>57</v>
      </c>
      <c r="C60" t="s">
        <v>79</v>
      </c>
    </row>
    <row r="61" spans="2:3" ht="12.75">
      <c r="B61" s="2">
        <v>58</v>
      </c>
      <c r="C61" t="s">
        <v>12</v>
      </c>
    </row>
    <row r="62" spans="2:3" ht="12.75">
      <c r="B62" s="2">
        <v>59</v>
      </c>
      <c r="C62" t="s">
        <v>84</v>
      </c>
    </row>
    <row r="63" spans="2:3" ht="12.75">
      <c r="B63" s="2">
        <v>60</v>
      </c>
      <c r="C63" t="s">
        <v>8</v>
      </c>
    </row>
    <row r="64" spans="2:3" ht="12.75">
      <c r="B64" s="2">
        <v>61</v>
      </c>
      <c r="C64" t="s">
        <v>80</v>
      </c>
    </row>
    <row r="65" spans="2:3" ht="12.75">
      <c r="B65" s="2">
        <v>62</v>
      </c>
      <c r="C65" t="s">
        <v>85</v>
      </c>
    </row>
    <row r="66" spans="2:3" ht="12.75">
      <c r="B66" s="2">
        <v>63</v>
      </c>
      <c r="C66" t="s">
        <v>44</v>
      </c>
    </row>
    <row r="67" spans="2:3" ht="12.75">
      <c r="B67" s="2">
        <v>64</v>
      </c>
      <c r="C67" t="s">
        <v>69</v>
      </c>
    </row>
    <row r="68" spans="2:3" ht="12.75">
      <c r="B68" s="2">
        <v>65</v>
      </c>
      <c r="C68" t="s">
        <v>29</v>
      </c>
    </row>
    <row r="69" spans="2:3" ht="12.75">
      <c r="B69" s="2">
        <v>66</v>
      </c>
      <c r="C69" t="s">
        <v>61</v>
      </c>
    </row>
    <row r="70" spans="2:3" ht="12.75">
      <c r="B70" s="2">
        <v>67</v>
      </c>
      <c r="C70" t="s">
        <v>86</v>
      </c>
    </row>
    <row r="71" spans="2:3" ht="12.75">
      <c r="B71" s="2">
        <v>68</v>
      </c>
      <c r="C71" t="s">
        <v>87</v>
      </c>
    </row>
    <row r="72" spans="2:3" ht="12.75">
      <c r="B72" s="2">
        <v>69</v>
      </c>
      <c r="C72" t="s">
        <v>50</v>
      </c>
    </row>
    <row r="73" spans="2:3" ht="12.75">
      <c r="B73" s="2">
        <v>70</v>
      </c>
      <c r="C73" t="s">
        <v>88</v>
      </c>
    </row>
    <row r="74" spans="2:3" ht="12.75">
      <c r="B74" s="2">
        <v>71</v>
      </c>
      <c r="C74" t="s">
        <v>18</v>
      </c>
    </row>
    <row r="75" spans="2:3" ht="12.75">
      <c r="B75" s="2">
        <v>72</v>
      </c>
      <c r="C75" t="s">
        <v>31</v>
      </c>
    </row>
    <row r="76" spans="2:3" ht="12.75">
      <c r="B76" s="2">
        <v>73</v>
      </c>
      <c r="C76" t="s">
        <v>26</v>
      </c>
    </row>
    <row r="77" spans="2:3" ht="12.75">
      <c r="B77" s="2">
        <v>74</v>
      </c>
      <c r="C77" t="s">
        <v>40</v>
      </c>
    </row>
    <row r="78" spans="2:3" ht="12.75">
      <c r="B78" s="2">
        <v>75</v>
      </c>
      <c r="C78" t="s">
        <v>60</v>
      </c>
    </row>
    <row r="79" spans="2:3" ht="12.75">
      <c r="B79" s="2">
        <v>76</v>
      </c>
      <c r="C79" t="s">
        <v>55</v>
      </c>
    </row>
    <row r="80" spans="2:3" ht="12.75">
      <c r="B80" s="2">
        <v>77</v>
      </c>
      <c r="C80" t="s">
        <v>74</v>
      </c>
    </row>
    <row r="81" spans="2:3" ht="12.75">
      <c r="B81" s="2">
        <v>78</v>
      </c>
      <c r="C81" t="s">
        <v>37</v>
      </c>
    </row>
    <row r="82" spans="2:3" ht="12.75">
      <c r="B82" s="2">
        <v>79</v>
      </c>
      <c r="C82" t="s">
        <v>78</v>
      </c>
    </row>
    <row r="83" spans="2:3" ht="12.75">
      <c r="B83" s="2">
        <v>80</v>
      </c>
      <c r="C83" t="s">
        <v>33</v>
      </c>
    </row>
    <row r="84" spans="2:3" ht="12.75">
      <c r="B84" s="2">
        <v>81</v>
      </c>
      <c r="C84" t="s">
        <v>43</v>
      </c>
    </row>
    <row r="85" spans="2:3" ht="12.75">
      <c r="B85" s="2">
        <v>82</v>
      </c>
      <c r="C85" t="s">
        <v>46</v>
      </c>
    </row>
    <row r="86" spans="2:3" ht="12.75">
      <c r="B86" s="2">
        <v>83</v>
      </c>
      <c r="C86" t="s">
        <v>51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72"/>
  <sheetViews>
    <sheetView zoomScale="75" zoomScaleNormal="75" zoomScalePageLayoutView="0" workbookViewId="0" topLeftCell="A16">
      <selection activeCell="C30" sqref="C30"/>
    </sheetView>
  </sheetViews>
  <sheetFormatPr defaultColWidth="9.140625" defaultRowHeight="12.75"/>
  <cols>
    <col min="1" max="1" width="7.57421875" style="0" customWidth="1"/>
    <col min="3" max="3" width="13.28125" style="0" customWidth="1"/>
    <col min="4" max="4" width="15.8515625" style="0" customWidth="1"/>
    <col min="5" max="5" width="11.28125" style="0" customWidth="1"/>
    <col min="6" max="6" width="10.140625" style="0" customWidth="1"/>
    <col min="7" max="7" width="12.140625" style="2" customWidth="1"/>
    <col min="8" max="8" width="25.7109375" style="0" customWidth="1"/>
    <col min="10" max="10" width="12.7109375" style="0" customWidth="1"/>
    <col min="11" max="11" width="16.140625" style="0" customWidth="1"/>
    <col min="12" max="12" width="11.57421875" style="0" customWidth="1"/>
    <col min="13" max="13" width="10.57421875" style="0" customWidth="1"/>
    <col min="14" max="14" width="10.140625" style="0" customWidth="1"/>
  </cols>
  <sheetData>
    <row r="1" spans="1:12" ht="20.25" customHeight="1">
      <c r="A1" s="34" t="s">
        <v>120</v>
      </c>
      <c r="B1" s="35"/>
      <c r="C1" s="35"/>
      <c r="D1" s="35"/>
      <c r="E1" s="35"/>
      <c r="F1" s="35"/>
      <c r="G1" s="35"/>
      <c r="H1" s="35"/>
      <c r="K1" s="6" t="s">
        <v>119</v>
      </c>
      <c r="L1" s="6"/>
    </row>
    <row r="2" ht="12.75" customHeight="1">
      <c r="A2" s="1" t="s">
        <v>89</v>
      </c>
    </row>
    <row r="3" spans="1:14" ht="12.75" customHeight="1">
      <c r="A3" s="1" t="s">
        <v>90</v>
      </c>
      <c r="B3" s="1" t="s">
        <v>0</v>
      </c>
      <c r="C3" s="6" t="s">
        <v>1</v>
      </c>
      <c r="D3" s="6"/>
      <c r="E3" s="1" t="s">
        <v>2</v>
      </c>
      <c r="F3" s="1" t="s">
        <v>3</v>
      </c>
      <c r="G3" s="1" t="s">
        <v>4</v>
      </c>
      <c r="I3" s="1" t="s">
        <v>0</v>
      </c>
      <c r="J3" s="6" t="s">
        <v>1</v>
      </c>
      <c r="K3" s="6"/>
      <c r="L3" s="1" t="s">
        <v>2</v>
      </c>
      <c r="M3" s="1" t="s">
        <v>3</v>
      </c>
      <c r="N3" s="1" t="s">
        <v>4</v>
      </c>
    </row>
    <row r="4" spans="2:14" ht="15" customHeight="1">
      <c r="B4" s="2">
        <v>1</v>
      </c>
      <c r="C4" s="12" t="s">
        <v>5</v>
      </c>
      <c r="D4" s="2"/>
      <c r="E4" s="4">
        <v>0.014664351851851852</v>
      </c>
      <c r="F4" s="4">
        <v>0.005324074074074075</v>
      </c>
      <c r="G4" s="4">
        <f>E4-F4</f>
        <v>0.009340277777777777</v>
      </c>
      <c r="I4" s="2">
        <v>1</v>
      </c>
      <c r="J4" s="12" t="s">
        <v>5</v>
      </c>
      <c r="K4" s="2"/>
      <c r="L4" s="4">
        <v>0.014664351851851852</v>
      </c>
      <c r="M4" s="4">
        <v>0.005324074074074075</v>
      </c>
      <c r="N4" s="4">
        <v>0.009340277777777777</v>
      </c>
    </row>
    <row r="5" spans="2:14" ht="15" customHeight="1">
      <c r="B5" s="2">
        <v>2</v>
      </c>
      <c r="C5" s="12" t="s">
        <v>6</v>
      </c>
      <c r="D5" s="2"/>
      <c r="E5" s="4">
        <v>0.014756944444444446</v>
      </c>
      <c r="F5" s="4">
        <v>0.002546296296296296</v>
      </c>
      <c r="G5" s="4">
        <f aca="true" t="shared" si="0" ref="G5:G40">E5-F5</f>
        <v>0.01221064814814815</v>
      </c>
      <c r="I5" s="2">
        <v>2</v>
      </c>
      <c r="J5" s="12" t="s">
        <v>7</v>
      </c>
      <c r="K5" s="2"/>
      <c r="L5" s="4">
        <v>0.015231481481481483</v>
      </c>
      <c r="M5" s="4">
        <v>0.005787037037037038</v>
      </c>
      <c r="N5" s="4">
        <v>0.009444444444444446</v>
      </c>
    </row>
    <row r="6" spans="2:14" ht="15" customHeight="1">
      <c r="B6" s="2">
        <v>3</v>
      </c>
      <c r="C6" s="12" t="s">
        <v>8</v>
      </c>
      <c r="D6" s="2"/>
      <c r="E6" s="4">
        <v>0.014988425925925926</v>
      </c>
      <c r="F6" s="4">
        <v>0.0009259259259259259</v>
      </c>
      <c r="G6" s="4">
        <f t="shared" si="0"/>
        <v>0.0140625</v>
      </c>
      <c r="I6" s="2">
        <v>3</v>
      </c>
      <c r="J6" s="12" t="s">
        <v>9</v>
      </c>
      <c r="K6" s="2"/>
      <c r="L6" s="4">
        <v>0.015046296296296295</v>
      </c>
      <c r="M6" s="4">
        <v>0.005555555555555556</v>
      </c>
      <c r="N6" s="4">
        <v>0.00949074074074074</v>
      </c>
    </row>
    <row r="7" spans="2:14" ht="15" customHeight="1">
      <c r="B7" s="2">
        <v>4</v>
      </c>
      <c r="C7" s="12" t="s">
        <v>10</v>
      </c>
      <c r="D7" s="2"/>
      <c r="E7" s="4">
        <v>0.015011574074074075</v>
      </c>
      <c r="F7" s="4">
        <v>0.0032407407407407406</v>
      </c>
      <c r="G7" s="4">
        <f t="shared" si="0"/>
        <v>0.011770833333333335</v>
      </c>
      <c r="I7" s="2">
        <v>4</v>
      </c>
      <c r="J7" s="12" t="s">
        <v>11</v>
      </c>
      <c r="K7" s="2"/>
      <c r="L7" s="4">
        <v>0.015439814814814816</v>
      </c>
      <c r="M7" s="4">
        <v>0.005555555555555556</v>
      </c>
      <c r="N7" s="4">
        <v>0.00988425925925926</v>
      </c>
    </row>
    <row r="8" spans="2:14" ht="15" customHeight="1">
      <c r="B8" s="2">
        <v>5</v>
      </c>
      <c r="C8" s="12" t="s">
        <v>9</v>
      </c>
      <c r="D8" s="2"/>
      <c r="E8" s="4">
        <v>0.015046296296296295</v>
      </c>
      <c r="F8" s="4">
        <v>0.005555555555555556</v>
      </c>
      <c r="G8" s="4">
        <f t="shared" si="0"/>
        <v>0.00949074074074074</v>
      </c>
      <c r="I8" s="2">
        <v>5</v>
      </c>
      <c r="J8" t="s">
        <v>12</v>
      </c>
      <c r="L8" s="4">
        <v>0.01525462962962963</v>
      </c>
      <c r="M8" s="4">
        <v>0.005324074074074075</v>
      </c>
      <c r="N8" s="4">
        <v>0.009930555555555555</v>
      </c>
    </row>
    <row r="9" spans="2:14" ht="15" customHeight="1">
      <c r="B9" s="2">
        <v>6</v>
      </c>
      <c r="C9" s="12" t="s">
        <v>13</v>
      </c>
      <c r="D9" s="2"/>
      <c r="E9" s="4">
        <v>0.015057870370370369</v>
      </c>
      <c r="F9" s="4">
        <v>0.0016203703703703703</v>
      </c>
      <c r="G9" s="4">
        <f t="shared" si="0"/>
        <v>0.013437499999999998</v>
      </c>
      <c r="I9" s="2">
        <v>6</v>
      </c>
      <c r="J9" s="12" t="s">
        <v>14</v>
      </c>
      <c r="K9" s="2"/>
      <c r="L9" s="4">
        <v>0.015868055555555555</v>
      </c>
      <c r="M9" s="4">
        <v>0.005555555555555556</v>
      </c>
      <c r="N9" s="4">
        <v>0.0103125</v>
      </c>
    </row>
    <row r="10" spans="2:14" ht="15" customHeight="1">
      <c r="B10" s="2">
        <v>7</v>
      </c>
      <c r="C10" s="12" t="s">
        <v>56</v>
      </c>
      <c r="D10" s="2"/>
      <c r="E10" s="4">
        <v>0.01511574074074074</v>
      </c>
      <c r="F10" s="4">
        <v>0.004398148148148148</v>
      </c>
      <c r="G10" s="4">
        <f t="shared" si="0"/>
        <v>0.010717592592592591</v>
      </c>
      <c r="I10" s="2">
        <v>7</v>
      </c>
      <c r="J10" s="12" t="s">
        <v>16</v>
      </c>
      <c r="K10" s="2"/>
      <c r="L10" s="4">
        <v>0.015486111111111112</v>
      </c>
      <c r="M10" s="4">
        <v>0.005092592592592592</v>
      </c>
      <c r="N10" s="4">
        <v>0.01039351851851852</v>
      </c>
    </row>
    <row r="11" spans="2:14" ht="15" customHeight="1">
      <c r="B11" s="2">
        <v>8</v>
      </c>
      <c r="C11" s="12" t="s">
        <v>17</v>
      </c>
      <c r="D11" s="2"/>
      <c r="E11" s="4">
        <v>0.015173611111111112</v>
      </c>
      <c r="F11" s="4">
        <v>0</v>
      </c>
      <c r="G11" s="4">
        <f t="shared" si="0"/>
        <v>0.015173611111111112</v>
      </c>
      <c r="I11" s="2">
        <v>8</v>
      </c>
      <c r="J11" s="12" t="s">
        <v>18</v>
      </c>
      <c r="K11" s="2"/>
      <c r="L11" s="4">
        <v>0.015358796296296296</v>
      </c>
      <c r="M11" s="4">
        <v>0.004861111111111111</v>
      </c>
      <c r="N11" s="4">
        <v>0.010497685185185185</v>
      </c>
    </row>
    <row r="12" spans="2:14" ht="15" customHeight="1">
      <c r="B12" s="2">
        <v>9</v>
      </c>
      <c r="C12" s="12" t="s">
        <v>19</v>
      </c>
      <c r="D12" s="2"/>
      <c r="E12" s="4">
        <v>0.015185185185185185</v>
      </c>
      <c r="F12" s="4">
        <v>0.004398148148148148</v>
      </c>
      <c r="G12" s="4">
        <f t="shared" si="0"/>
        <v>0.010787037037037036</v>
      </c>
      <c r="I12" s="2">
        <v>9</v>
      </c>
      <c r="J12" s="12" t="s">
        <v>20</v>
      </c>
      <c r="K12" s="2"/>
      <c r="L12" s="4">
        <v>0.01525462962962963</v>
      </c>
      <c r="M12" s="4">
        <v>0.00462962962962963</v>
      </c>
      <c r="N12" s="4">
        <v>0.010625</v>
      </c>
    </row>
    <row r="13" spans="2:14" ht="15" customHeight="1">
      <c r="B13" s="2">
        <v>10</v>
      </c>
      <c r="C13" s="12" t="s">
        <v>21</v>
      </c>
      <c r="D13" s="2"/>
      <c r="E13" s="4">
        <v>0.015196759259259259</v>
      </c>
      <c r="F13" s="4">
        <v>0.003009259259259259</v>
      </c>
      <c r="G13" s="4">
        <f t="shared" si="0"/>
        <v>0.0121875</v>
      </c>
      <c r="I13" s="2">
        <v>10</v>
      </c>
      <c r="J13" s="12" t="s">
        <v>22</v>
      </c>
      <c r="K13" s="2"/>
      <c r="L13" s="4">
        <v>0.015509259259259257</v>
      </c>
      <c r="M13" s="4">
        <v>0.004861111111111111</v>
      </c>
      <c r="N13" s="4">
        <v>0.010648148148148146</v>
      </c>
    </row>
    <row r="14" spans="2:14" ht="15" customHeight="1">
      <c r="B14" s="2">
        <v>11</v>
      </c>
      <c r="C14" s="12" t="s">
        <v>23</v>
      </c>
      <c r="D14" s="2"/>
      <c r="E14" s="4">
        <v>0.015208333333333332</v>
      </c>
      <c r="F14" s="4">
        <v>0.002314814814814815</v>
      </c>
      <c r="G14" s="4">
        <f t="shared" si="0"/>
        <v>0.012893518518518518</v>
      </c>
      <c r="I14" s="2">
        <v>11</v>
      </c>
      <c r="J14" s="12" t="s">
        <v>15</v>
      </c>
      <c r="K14" s="2"/>
      <c r="L14" s="4">
        <v>0.01511574074074074</v>
      </c>
      <c r="M14" s="4">
        <v>0.004398148148148148</v>
      </c>
      <c r="N14" s="4">
        <v>0.010717592592592591</v>
      </c>
    </row>
    <row r="15" spans="2:14" ht="15" customHeight="1">
      <c r="B15" s="2">
        <v>12</v>
      </c>
      <c r="C15" s="12" t="s">
        <v>7</v>
      </c>
      <c r="D15" s="2"/>
      <c r="E15" s="4">
        <v>0.015231481481481483</v>
      </c>
      <c r="F15" s="4">
        <v>0.005787037037037038</v>
      </c>
      <c r="G15" s="4">
        <f t="shared" si="0"/>
        <v>0.009444444444444446</v>
      </c>
      <c r="I15" s="2">
        <v>12</v>
      </c>
      <c r="J15" s="12" t="s">
        <v>24</v>
      </c>
      <c r="K15" s="2"/>
      <c r="L15" s="4">
        <v>0.01611111111111111</v>
      </c>
      <c r="M15" s="4">
        <v>0.005324074074074075</v>
      </c>
      <c r="N15" s="4">
        <v>0.010787037037037036</v>
      </c>
    </row>
    <row r="16" spans="2:14" ht="15" customHeight="1">
      <c r="B16" s="2">
        <v>13</v>
      </c>
      <c r="C16" s="12" t="s">
        <v>12</v>
      </c>
      <c r="D16" s="2"/>
      <c r="E16" s="4">
        <v>0.01525462962962963</v>
      </c>
      <c r="F16" s="4">
        <v>0.005324074074074075</v>
      </c>
      <c r="G16" s="4">
        <f t="shared" si="0"/>
        <v>0.009930555555555555</v>
      </c>
      <c r="I16" s="2">
        <v>13</v>
      </c>
      <c r="J16" s="12" t="s">
        <v>19</v>
      </c>
      <c r="K16" s="2"/>
      <c r="L16" s="4">
        <v>0.015185185185185185</v>
      </c>
      <c r="M16" s="4">
        <v>0.004398148148148148</v>
      </c>
      <c r="N16" s="4">
        <v>0.010787037037037036</v>
      </c>
    </row>
    <row r="17" spans="2:14" ht="15" customHeight="1">
      <c r="B17" s="2">
        <v>14</v>
      </c>
      <c r="C17" s="12" t="s">
        <v>20</v>
      </c>
      <c r="D17" s="2"/>
      <c r="E17" s="4">
        <v>0.01525462962962963</v>
      </c>
      <c r="F17" s="4">
        <v>0.00462962962962963</v>
      </c>
      <c r="G17" s="4">
        <f t="shared" si="0"/>
        <v>0.010624999999999999</v>
      </c>
      <c r="I17" s="2">
        <v>14</v>
      </c>
      <c r="J17" s="12" t="s">
        <v>25</v>
      </c>
      <c r="K17" s="2"/>
      <c r="L17" s="4">
        <v>0.01528935185185185</v>
      </c>
      <c r="M17" s="4">
        <v>0.004398148148148148</v>
      </c>
      <c r="N17" s="4">
        <v>0.010891203703703702</v>
      </c>
    </row>
    <row r="18" spans="2:14" ht="15" customHeight="1">
      <c r="B18" s="2">
        <v>15</v>
      </c>
      <c r="C18" s="12" t="s">
        <v>26</v>
      </c>
      <c r="D18" s="2"/>
      <c r="E18" s="4">
        <v>0.015266203703703705</v>
      </c>
      <c r="F18" s="4">
        <v>0.00023148148148148146</v>
      </c>
      <c r="G18" s="4">
        <f t="shared" si="0"/>
        <v>0.015034722222222224</v>
      </c>
      <c r="I18" s="2">
        <v>15</v>
      </c>
      <c r="J18" s="12" t="s">
        <v>27</v>
      </c>
      <c r="K18" s="2"/>
      <c r="L18" s="4">
        <v>0.0153125</v>
      </c>
      <c r="M18" s="4">
        <v>0.004398148148148148</v>
      </c>
      <c r="N18" s="4">
        <v>0.010914351851851852</v>
      </c>
    </row>
    <row r="19" spans="2:14" ht="15" customHeight="1">
      <c r="B19" s="2">
        <v>16</v>
      </c>
      <c r="C19" s="12" t="s">
        <v>25</v>
      </c>
      <c r="D19" s="2"/>
      <c r="E19" s="4">
        <v>0.01528935185185185</v>
      </c>
      <c r="F19" s="4">
        <v>0.004398148148148148</v>
      </c>
      <c r="G19" s="4">
        <f t="shared" si="0"/>
        <v>0.010891203703703702</v>
      </c>
      <c r="I19" s="2">
        <v>16</v>
      </c>
      <c r="J19" s="12" t="s">
        <v>28</v>
      </c>
      <c r="K19" s="2"/>
      <c r="L19" s="4">
        <v>0.015381944444444443</v>
      </c>
      <c r="M19" s="4">
        <v>0.004398148148148148</v>
      </c>
      <c r="N19" s="4">
        <v>0.010983796296296294</v>
      </c>
    </row>
    <row r="20" spans="2:14" ht="15" customHeight="1">
      <c r="B20" s="2">
        <v>17</v>
      </c>
      <c r="C20" s="12" t="s">
        <v>27</v>
      </c>
      <c r="D20" s="2"/>
      <c r="E20" s="4">
        <v>0.0153125</v>
      </c>
      <c r="F20" s="4">
        <v>0.004398148148148148</v>
      </c>
      <c r="G20" s="4">
        <f t="shared" si="0"/>
        <v>0.010914351851851852</v>
      </c>
      <c r="I20" s="2">
        <v>17</v>
      </c>
      <c r="J20" s="12" t="s">
        <v>29</v>
      </c>
      <c r="K20" s="2"/>
      <c r="L20" s="4">
        <v>0.015405092592592593</v>
      </c>
      <c r="M20" s="4">
        <v>0.004398148148148148</v>
      </c>
      <c r="N20" s="4">
        <v>0.011006944444444444</v>
      </c>
    </row>
    <row r="21" spans="2:14" ht="15" customHeight="1">
      <c r="B21" s="2">
        <v>18</v>
      </c>
      <c r="C21" s="12" t="s">
        <v>30</v>
      </c>
      <c r="D21" s="2"/>
      <c r="E21" s="4">
        <v>0.015347222222222222</v>
      </c>
      <c r="F21" s="4">
        <v>0.003472222222222222</v>
      </c>
      <c r="G21" s="4">
        <f t="shared" si="0"/>
        <v>0.011875</v>
      </c>
      <c r="I21" s="2">
        <v>18</v>
      </c>
      <c r="J21" t="s">
        <v>31</v>
      </c>
      <c r="L21" s="4">
        <v>0.015659722222222224</v>
      </c>
      <c r="M21" s="4">
        <v>0.004398148148148148</v>
      </c>
      <c r="N21" s="4">
        <v>0.011261574074074077</v>
      </c>
    </row>
    <row r="22" spans="2:14" ht="15" customHeight="1">
      <c r="B22" s="2">
        <v>19</v>
      </c>
      <c r="C22" s="12" t="s">
        <v>18</v>
      </c>
      <c r="D22" s="2"/>
      <c r="E22" s="4">
        <v>0.015358796296296296</v>
      </c>
      <c r="F22" s="4">
        <v>0.004861111111111111</v>
      </c>
      <c r="G22" s="4">
        <f t="shared" si="0"/>
        <v>0.010497685185185185</v>
      </c>
      <c r="I22" s="2">
        <v>19</v>
      </c>
      <c r="J22" s="12" t="s">
        <v>32</v>
      </c>
      <c r="K22" s="2"/>
      <c r="L22" s="4">
        <v>0.01556712962962963</v>
      </c>
      <c r="M22" s="4">
        <v>0.004166666666666667</v>
      </c>
      <c r="N22" s="4">
        <v>0.011400462962962963</v>
      </c>
    </row>
    <row r="23" spans="2:14" ht="15" customHeight="1">
      <c r="B23" s="2">
        <v>20</v>
      </c>
      <c r="C23" s="12" t="s">
        <v>33</v>
      </c>
      <c r="D23" s="2"/>
      <c r="E23" s="4">
        <v>0.01537037037037037</v>
      </c>
      <c r="F23" s="4">
        <v>0.003009259259259259</v>
      </c>
      <c r="G23" s="4">
        <f t="shared" si="0"/>
        <v>0.012361111111111111</v>
      </c>
      <c r="I23" s="2">
        <v>20</v>
      </c>
      <c r="J23" s="12" t="s">
        <v>34</v>
      </c>
      <c r="K23" s="2"/>
      <c r="L23" s="4">
        <v>0.015763888888888886</v>
      </c>
      <c r="M23" s="4">
        <v>0.004166666666666667</v>
      </c>
      <c r="N23" s="4">
        <v>0.01159722222222222</v>
      </c>
    </row>
    <row r="24" spans="2:14" ht="15" customHeight="1">
      <c r="B24" s="2">
        <v>21</v>
      </c>
      <c r="C24" s="12" t="s">
        <v>35</v>
      </c>
      <c r="D24" s="2"/>
      <c r="E24" s="4">
        <v>0.01537037037037037</v>
      </c>
      <c r="F24" s="4">
        <v>0.003472222222222222</v>
      </c>
      <c r="G24" s="4">
        <f t="shared" si="0"/>
        <v>0.011898148148148147</v>
      </c>
      <c r="I24" s="2">
        <v>21</v>
      </c>
      <c r="J24" s="12" t="s">
        <v>36</v>
      </c>
      <c r="K24" s="2"/>
      <c r="L24" s="4">
        <v>0.015613425925925926</v>
      </c>
      <c r="M24" s="4">
        <v>0.003935185185185186</v>
      </c>
      <c r="N24" s="4">
        <v>0.01167824074074074</v>
      </c>
    </row>
    <row r="25" spans="2:14" ht="15" customHeight="1">
      <c r="B25" s="2">
        <v>22</v>
      </c>
      <c r="C25" s="12" t="s">
        <v>28</v>
      </c>
      <c r="D25" s="2"/>
      <c r="E25" s="4">
        <v>0.015381944444444443</v>
      </c>
      <c r="F25" s="4">
        <v>0.004398148148148148</v>
      </c>
      <c r="G25" s="4">
        <f t="shared" si="0"/>
        <v>0.010983796296296294</v>
      </c>
      <c r="I25" s="2">
        <v>22</v>
      </c>
      <c r="J25" t="s">
        <v>37</v>
      </c>
      <c r="L25" s="4">
        <v>0.015856481481481482</v>
      </c>
      <c r="M25" s="4">
        <v>0.004166666666666667</v>
      </c>
      <c r="N25" s="4">
        <v>0.011689814814814816</v>
      </c>
    </row>
    <row r="26" spans="2:14" ht="15" customHeight="1">
      <c r="B26" s="2">
        <v>23</v>
      </c>
      <c r="C26" s="12" t="s">
        <v>29</v>
      </c>
      <c r="D26" s="2"/>
      <c r="E26" s="4">
        <v>0.015405092592592593</v>
      </c>
      <c r="F26" s="4">
        <v>0.004398148148148148</v>
      </c>
      <c r="G26" s="4">
        <f t="shared" si="0"/>
        <v>0.011006944444444444</v>
      </c>
      <c r="I26" s="2">
        <v>23</v>
      </c>
      <c r="J26" s="12" t="s">
        <v>38</v>
      </c>
      <c r="K26" s="2"/>
      <c r="L26" s="4">
        <v>0.015891203703703703</v>
      </c>
      <c r="M26" s="4">
        <v>0.004166666666666667</v>
      </c>
      <c r="N26" s="4">
        <v>0.011724537037037037</v>
      </c>
    </row>
    <row r="27" spans="2:14" ht="15" customHeight="1">
      <c r="B27" s="2">
        <v>24</v>
      </c>
      <c r="C27" s="12" t="s">
        <v>11</v>
      </c>
      <c r="D27" s="2"/>
      <c r="E27" s="4">
        <v>0.015439814814814816</v>
      </c>
      <c r="F27" s="4">
        <v>0.005555555555555556</v>
      </c>
      <c r="G27" s="4">
        <f t="shared" si="0"/>
        <v>0.00988425925925926</v>
      </c>
      <c r="I27" s="2">
        <v>24</v>
      </c>
      <c r="J27" s="12" t="s">
        <v>10</v>
      </c>
      <c r="K27" s="2"/>
      <c r="L27" s="4">
        <v>0.015011574074074075</v>
      </c>
      <c r="M27" s="4">
        <v>0.0032407407407407406</v>
      </c>
      <c r="N27" s="4">
        <v>0.011770833333333335</v>
      </c>
    </row>
    <row r="28" spans="2:14" ht="15" customHeight="1">
      <c r="B28" s="2">
        <v>25</v>
      </c>
      <c r="C28" s="12" t="s">
        <v>16</v>
      </c>
      <c r="D28" s="2"/>
      <c r="E28" s="4">
        <v>0.015486111111111112</v>
      </c>
      <c r="F28" s="4">
        <v>0.005092592592592592</v>
      </c>
      <c r="G28" s="4">
        <f t="shared" si="0"/>
        <v>0.01039351851851852</v>
      </c>
      <c r="I28" s="2">
        <v>25</v>
      </c>
      <c r="J28" s="12" t="s">
        <v>30</v>
      </c>
      <c r="K28" s="2"/>
      <c r="L28" s="4">
        <v>0.015347222222222222</v>
      </c>
      <c r="M28" s="4">
        <v>0.003472222222222222</v>
      </c>
      <c r="N28" s="4">
        <v>0.011875</v>
      </c>
    </row>
    <row r="29" spans="2:14" ht="15" customHeight="1">
      <c r="B29" s="2">
        <v>26</v>
      </c>
      <c r="C29" s="12" t="s">
        <v>22</v>
      </c>
      <c r="D29" s="2"/>
      <c r="E29" s="4">
        <v>0.015509259259259257</v>
      </c>
      <c r="F29" s="4">
        <v>0.004861111111111111</v>
      </c>
      <c r="G29" s="4">
        <f t="shared" si="0"/>
        <v>0.010648148148148146</v>
      </c>
      <c r="I29" s="2">
        <v>26</v>
      </c>
      <c r="J29" s="12" t="s">
        <v>39</v>
      </c>
      <c r="K29" s="2"/>
      <c r="L29" s="4">
        <v>0.01628472222222222</v>
      </c>
      <c r="M29" s="4">
        <v>0.004398148148148148</v>
      </c>
      <c r="N29" s="4">
        <v>0.011886574074074074</v>
      </c>
    </row>
    <row r="30" spans="2:14" ht="15" customHeight="1">
      <c r="B30" s="2">
        <v>27</v>
      </c>
      <c r="C30" s="12" t="s">
        <v>57</v>
      </c>
      <c r="D30" s="2"/>
      <c r="E30" s="4">
        <v>0.01556712962962963</v>
      </c>
      <c r="F30" s="4">
        <v>0.004166666666666667</v>
      </c>
      <c r="G30" s="4">
        <f t="shared" si="0"/>
        <v>0.011400462962962963</v>
      </c>
      <c r="I30" s="2">
        <v>27</v>
      </c>
      <c r="J30" s="12" t="s">
        <v>35</v>
      </c>
      <c r="K30" s="2"/>
      <c r="L30" s="4">
        <v>0.01537037037037037</v>
      </c>
      <c r="M30" s="4">
        <v>0.003472222222222222</v>
      </c>
      <c r="N30" s="4">
        <v>0.011898148148148147</v>
      </c>
    </row>
    <row r="31" spans="2:14" ht="15" customHeight="1">
      <c r="B31" s="2">
        <v>28</v>
      </c>
      <c r="C31" s="12" t="s">
        <v>36</v>
      </c>
      <c r="D31" s="2"/>
      <c r="E31" s="4">
        <v>0.015613425925925926</v>
      </c>
      <c r="F31" s="4">
        <v>0.003935185185185186</v>
      </c>
      <c r="G31" s="4">
        <f t="shared" si="0"/>
        <v>0.01167824074074074</v>
      </c>
      <c r="I31" s="2">
        <v>28</v>
      </c>
      <c r="J31" s="12" t="s">
        <v>40</v>
      </c>
      <c r="K31" s="2"/>
      <c r="L31" s="4">
        <v>0.01577546296296296</v>
      </c>
      <c r="M31" s="4">
        <v>0.0037037037037037034</v>
      </c>
      <c r="N31" s="4">
        <v>0.012071759259259256</v>
      </c>
    </row>
    <row r="32" spans="2:14" ht="15" customHeight="1">
      <c r="B32" s="2">
        <v>29</v>
      </c>
      <c r="C32" s="12" t="s">
        <v>31</v>
      </c>
      <c r="D32" s="2"/>
      <c r="E32" s="4">
        <v>0.015659722222222224</v>
      </c>
      <c r="F32" s="4">
        <v>0.004398148148148148</v>
      </c>
      <c r="G32" s="4">
        <f t="shared" si="0"/>
        <v>0.011261574074074077</v>
      </c>
      <c r="I32" s="2">
        <v>29</v>
      </c>
      <c r="J32" s="12" t="s">
        <v>21</v>
      </c>
      <c r="K32" s="2"/>
      <c r="L32" s="4">
        <v>0.015196759259259259</v>
      </c>
      <c r="M32" s="4">
        <v>0.003009259259259259</v>
      </c>
      <c r="N32" s="4">
        <v>0.0121875</v>
      </c>
    </row>
    <row r="33" spans="2:14" ht="15" customHeight="1">
      <c r="B33" s="2">
        <v>30</v>
      </c>
      <c r="C33" s="12" t="s">
        <v>34</v>
      </c>
      <c r="D33" s="2"/>
      <c r="E33" s="4">
        <v>0.015763888888888886</v>
      </c>
      <c r="F33" s="4">
        <v>0.004166666666666667</v>
      </c>
      <c r="G33" s="4">
        <f t="shared" si="0"/>
        <v>0.01159722222222222</v>
      </c>
      <c r="I33" s="2">
        <v>30</v>
      </c>
      <c r="J33" s="12" t="s">
        <v>6</v>
      </c>
      <c r="K33" s="2"/>
      <c r="L33" s="4">
        <v>0.014756944444444446</v>
      </c>
      <c r="M33" s="4">
        <v>0.002546296296296296</v>
      </c>
      <c r="N33" s="4">
        <v>0.01221064814814815</v>
      </c>
    </row>
    <row r="34" spans="2:14" ht="15" customHeight="1">
      <c r="B34" s="2">
        <v>31</v>
      </c>
      <c r="C34" s="12" t="s">
        <v>40</v>
      </c>
      <c r="D34" s="2"/>
      <c r="E34" s="4">
        <v>0.01577546296296296</v>
      </c>
      <c r="F34" s="4">
        <v>0.0037037037037037034</v>
      </c>
      <c r="G34" s="4">
        <f t="shared" si="0"/>
        <v>0.012071759259259256</v>
      </c>
      <c r="I34" s="2">
        <v>31</v>
      </c>
      <c r="J34" s="12" t="s">
        <v>33</v>
      </c>
      <c r="K34" s="2"/>
      <c r="L34" s="4">
        <v>0.01537037037037037</v>
      </c>
      <c r="M34" s="4">
        <v>0.003009259259259259</v>
      </c>
      <c r="N34" s="4">
        <v>0.012361111111111111</v>
      </c>
    </row>
    <row r="35" spans="2:14" ht="15" customHeight="1">
      <c r="B35" s="2">
        <v>32</v>
      </c>
      <c r="C35" s="12" t="s">
        <v>41</v>
      </c>
      <c r="D35" s="2"/>
      <c r="E35" s="4">
        <v>0.015833333333333335</v>
      </c>
      <c r="F35" s="4">
        <v>0.003009259259259259</v>
      </c>
      <c r="G35" s="4">
        <f t="shared" si="0"/>
        <v>0.012824074074074076</v>
      </c>
      <c r="I35" s="2">
        <v>32</v>
      </c>
      <c r="J35" s="12" t="s">
        <v>41</v>
      </c>
      <c r="K35" s="2"/>
      <c r="L35" s="4">
        <v>0.015833333333333335</v>
      </c>
      <c r="M35" s="4">
        <v>0.003009259259259259</v>
      </c>
      <c r="N35" s="4">
        <v>0.012824074074074076</v>
      </c>
    </row>
    <row r="36" spans="2:14" ht="15" customHeight="1">
      <c r="B36" s="2">
        <v>33</v>
      </c>
      <c r="C36" s="12" t="s">
        <v>37</v>
      </c>
      <c r="D36" s="2"/>
      <c r="E36" s="4">
        <v>0.015856481481481482</v>
      </c>
      <c r="F36" s="4">
        <v>0.004166666666666667</v>
      </c>
      <c r="G36" s="4">
        <f t="shared" si="0"/>
        <v>0.011689814814814816</v>
      </c>
      <c r="I36" s="2">
        <v>33</v>
      </c>
      <c r="J36" s="12" t="s">
        <v>23</v>
      </c>
      <c r="K36" s="2"/>
      <c r="L36" s="4">
        <v>0.015208333333333332</v>
      </c>
      <c r="M36" s="4">
        <v>0.002314814814814815</v>
      </c>
      <c r="N36" s="4">
        <v>0.012893518518518518</v>
      </c>
    </row>
    <row r="37" spans="2:14" ht="15" customHeight="1">
      <c r="B37" s="2">
        <v>34</v>
      </c>
      <c r="C37" s="12" t="s">
        <v>14</v>
      </c>
      <c r="D37" s="2"/>
      <c r="E37" s="4">
        <v>0.015868055555555555</v>
      </c>
      <c r="F37" s="4">
        <v>0.005555555555555556</v>
      </c>
      <c r="G37" s="4">
        <f t="shared" si="0"/>
        <v>0.010312499999999999</v>
      </c>
      <c r="I37" s="2">
        <v>34</v>
      </c>
      <c r="J37" s="12" t="s">
        <v>13</v>
      </c>
      <c r="K37" s="2"/>
      <c r="L37" s="4">
        <v>0.015057870370370369</v>
      </c>
      <c r="M37" s="4">
        <v>0.0016203703703703703</v>
      </c>
      <c r="N37" s="4">
        <v>0.0134375</v>
      </c>
    </row>
    <row r="38" spans="2:14" ht="15" customHeight="1">
      <c r="B38" s="2">
        <v>35</v>
      </c>
      <c r="C38" s="12" t="s">
        <v>38</v>
      </c>
      <c r="D38" s="2"/>
      <c r="E38" s="4">
        <v>0.015891203703703703</v>
      </c>
      <c r="F38" s="4">
        <v>0.004166666666666667</v>
      </c>
      <c r="G38" s="4">
        <f t="shared" si="0"/>
        <v>0.011724537037037037</v>
      </c>
      <c r="I38" s="2">
        <v>35</v>
      </c>
      <c r="J38" s="12" t="s">
        <v>8</v>
      </c>
      <c r="K38" s="2"/>
      <c r="L38" s="4">
        <v>0.014988425925925926</v>
      </c>
      <c r="M38" s="4">
        <v>0.0009259259259259259</v>
      </c>
      <c r="N38" s="4">
        <v>0.0140625</v>
      </c>
    </row>
    <row r="39" spans="2:14" ht="15" customHeight="1">
      <c r="B39" s="2">
        <v>36</v>
      </c>
      <c r="C39" s="12" t="s">
        <v>24</v>
      </c>
      <c r="D39" s="2"/>
      <c r="E39" s="4">
        <v>0.01611111111111111</v>
      </c>
      <c r="F39" s="4">
        <v>0.005324074074074075</v>
      </c>
      <c r="G39" s="4">
        <f t="shared" si="0"/>
        <v>0.010787037037037036</v>
      </c>
      <c r="I39" s="2">
        <v>36</v>
      </c>
      <c r="J39" s="12" t="s">
        <v>26</v>
      </c>
      <c r="K39" s="2"/>
      <c r="L39" s="4">
        <v>0.015266203703703705</v>
      </c>
      <c r="M39" s="4">
        <v>0.00023148148148148146</v>
      </c>
      <c r="N39" s="4">
        <v>0.015034722222222224</v>
      </c>
    </row>
    <row r="40" spans="2:14" ht="15" customHeight="1">
      <c r="B40" s="2">
        <v>37</v>
      </c>
      <c r="C40" s="12" t="s">
        <v>39</v>
      </c>
      <c r="D40" s="2"/>
      <c r="E40" s="4">
        <v>0.01628472222222222</v>
      </c>
      <c r="F40" s="4">
        <v>0.004398148148148148</v>
      </c>
      <c r="G40" s="4">
        <f t="shared" si="0"/>
        <v>0.011886574074074074</v>
      </c>
      <c r="I40" s="2">
        <v>37</v>
      </c>
      <c r="J40" s="12" t="s">
        <v>17</v>
      </c>
      <c r="K40" s="2"/>
      <c r="L40" s="4">
        <v>0.015173611111111112</v>
      </c>
      <c r="M40" s="4">
        <v>0</v>
      </c>
      <c r="N40" s="4">
        <v>0.015173611111111112</v>
      </c>
    </row>
    <row r="41" spans="2:14" ht="15" customHeight="1">
      <c r="B41" s="2">
        <v>38</v>
      </c>
      <c r="C41" s="12"/>
      <c r="D41" s="2"/>
      <c r="E41" s="4"/>
      <c r="F41" s="4"/>
      <c r="G41" s="4"/>
      <c r="I41" s="2">
        <v>38</v>
      </c>
      <c r="J41" s="12"/>
      <c r="K41" s="2"/>
      <c r="L41" s="4"/>
      <c r="M41" s="4"/>
      <c r="N41" s="4"/>
    </row>
    <row r="42" spans="2:14" ht="15" customHeight="1">
      <c r="B42" s="2">
        <v>39</v>
      </c>
      <c r="C42" s="12"/>
      <c r="D42" s="2"/>
      <c r="E42" s="4"/>
      <c r="F42" s="4"/>
      <c r="G42" s="4"/>
      <c r="I42" s="2">
        <v>39</v>
      </c>
      <c r="J42" s="12"/>
      <c r="K42" s="2"/>
      <c r="L42" s="4"/>
      <c r="M42" s="4"/>
      <c r="N42" s="4"/>
    </row>
    <row r="43" spans="2:14" ht="15" customHeight="1">
      <c r="B43" s="2">
        <v>40</v>
      </c>
      <c r="C43" s="12"/>
      <c r="D43" s="2"/>
      <c r="E43" s="4"/>
      <c r="F43" s="4"/>
      <c r="G43" s="4"/>
      <c r="I43" s="2">
        <v>40</v>
      </c>
      <c r="J43" s="12"/>
      <c r="K43" s="2"/>
      <c r="L43" s="4"/>
      <c r="M43" s="4"/>
      <c r="N43" s="4"/>
    </row>
    <row r="44" spans="2:14" ht="15" customHeight="1">
      <c r="B44" s="2">
        <v>41</v>
      </c>
      <c r="C44" s="12"/>
      <c r="D44" s="2"/>
      <c r="E44" s="4"/>
      <c r="F44" s="4"/>
      <c r="G44" s="4"/>
      <c r="I44" s="2">
        <v>41</v>
      </c>
      <c r="J44" s="12"/>
      <c r="K44" s="2"/>
      <c r="L44" s="4"/>
      <c r="M44" s="4"/>
      <c r="N44" s="4"/>
    </row>
    <row r="45" spans="2:14" ht="15" customHeight="1">
      <c r="B45" s="2">
        <v>42</v>
      </c>
      <c r="C45" s="12"/>
      <c r="D45" s="2"/>
      <c r="E45" s="4"/>
      <c r="F45" s="4"/>
      <c r="G45" s="4"/>
      <c r="I45" s="2">
        <v>42</v>
      </c>
      <c r="J45" s="12"/>
      <c r="K45" s="2"/>
      <c r="L45" s="4"/>
      <c r="M45" s="4"/>
      <c r="N45" s="4"/>
    </row>
    <row r="46" spans="2:14" ht="15" customHeight="1">
      <c r="B46" s="2">
        <v>43</v>
      </c>
      <c r="C46" s="12"/>
      <c r="D46" s="2"/>
      <c r="E46" s="4"/>
      <c r="F46" s="4"/>
      <c r="G46" s="4"/>
      <c r="I46" s="2">
        <v>43</v>
      </c>
      <c r="J46" s="12"/>
      <c r="K46" s="2"/>
      <c r="L46" s="4"/>
      <c r="M46" s="4"/>
      <c r="N46" s="4"/>
    </row>
    <row r="47" spans="2:14" ht="15" customHeight="1">
      <c r="B47" s="2">
        <v>44</v>
      </c>
      <c r="C47" s="12"/>
      <c r="D47" s="2"/>
      <c r="E47" s="4"/>
      <c r="F47" s="4"/>
      <c r="G47" s="4"/>
      <c r="I47" s="2">
        <v>44</v>
      </c>
      <c r="J47" s="12"/>
      <c r="K47" s="2"/>
      <c r="L47" s="4"/>
      <c r="M47" s="4"/>
      <c r="N47" s="4"/>
    </row>
    <row r="48" spans="2:14" ht="15" customHeight="1">
      <c r="B48" s="2">
        <v>45</v>
      </c>
      <c r="C48" s="12"/>
      <c r="D48" s="2"/>
      <c r="E48" s="4"/>
      <c r="F48" s="4"/>
      <c r="G48" s="4"/>
      <c r="I48" s="2">
        <v>45</v>
      </c>
      <c r="J48" s="12"/>
      <c r="K48" s="2"/>
      <c r="L48" s="4"/>
      <c r="M48" s="4"/>
      <c r="N48" s="4"/>
    </row>
    <row r="49" spans="2:14" ht="15" customHeight="1">
      <c r="B49" s="2">
        <v>46</v>
      </c>
      <c r="C49" s="2"/>
      <c r="D49" s="2"/>
      <c r="E49" s="4"/>
      <c r="F49" s="4"/>
      <c r="G49" s="4"/>
      <c r="I49" s="2">
        <v>46</v>
      </c>
      <c r="J49" s="12"/>
      <c r="K49" s="2"/>
      <c r="L49" s="4"/>
      <c r="M49" s="4"/>
      <c r="N49" s="4"/>
    </row>
    <row r="50" spans="2:14" ht="15" customHeight="1">
      <c r="B50" s="2">
        <v>47</v>
      </c>
      <c r="C50" s="2"/>
      <c r="D50" s="2"/>
      <c r="E50" s="4"/>
      <c r="F50" s="4"/>
      <c r="G50" s="4"/>
      <c r="I50" s="2">
        <v>47</v>
      </c>
      <c r="J50" s="12"/>
      <c r="K50" s="2"/>
      <c r="L50" s="4"/>
      <c r="M50" s="4"/>
      <c r="N50" s="4"/>
    </row>
    <row r="51" spans="2:14" ht="15" customHeight="1">
      <c r="B51" s="2">
        <v>48</v>
      </c>
      <c r="C51" s="2"/>
      <c r="D51" s="2"/>
      <c r="E51" s="4"/>
      <c r="F51" s="4"/>
      <c r="G51" s="4"/>
      <c r="I51" s="2">
        <v>48</v>
      </c>
      <c r="J51" s="12"/>
      <c r="K51" s="2"/>
      <c r="L51" s="4"/>
      <c r="M51" s="4"/>
      <c r="N51" s="4"/>
    </row>
    <row r="52" spans="2:14" ht="15" customHeight="1">
      <c r="B52" s="2"/>
      <c r="C52" s="2"/>
      <c r="D52" s="2"/>
      <c r="E52" s="3"/>
      <c r="F52" s="3"/>
      <c r="G52" s="4"/>
      <c r="I52" s="2"/>
      <c r="J52" s="2"/>
      <c r="K52" s="2"/>
      <c r="L52" s="3"/>
      <c r="M52" s="3"/>
      <c r="N52" s="4"/>
    </row>
    <row r="53" spans="2:14" ht="15" customHeight="1">
      <c r="B53" s="2"/>
      <c r="C53" s="2"/>
      <c r="D53" s="2"/>
      <c r="E53" s="3"/>
      <c r="F53" s="3"/>
      <c r="G53" s="4"/>
      <c r="I53" s="2"/>
      <c r="J53" s="2"/>
      <c r="K53" s="2"/>
      <c r="L53" s="3"/>
      <c r="M53" s="3"/>
      <c r="N53" s="4"/>
    </row>
    <row r="54" spans="2:7" ht="15" customHeight="1">
      <c r="B54" s="2"/>
      <c r="C54" s="2"/>
      <c r="D54" s="2"/>
      <c r="E54" s="3"/>
      <c r="F54" s="3"/>
      <c r="G54" s="4"/>
    </row>
    <row r="55" spans="2:7" ht="15" customHeight="1">
      <c r="B55" s="2"/>
      <c r="C55" s="2"/>
      <c r="D55" s="2"/>
      <c r="E55" s="3"/>
      <c r="F55" s="3"/>
      <c r="G55" s="4"/>
    </row>
    <row r="56" spans="2:7" ht="15" customHeight="1">
      <c r="B56" s="2"/>
      <c r="C56" s="2"/>
      <c r="D56" s="2"/>
      <c r="E56" s="3"/>
      <c r="F56" s="3"/>
      <c r="G56" s="4"/>
    </row>
    <row r="57" spans="2:7" ht="15" customHeight="1">
      <c r="B57" s="2"/>
      <c r="C57" s="2"/>
      <c r="D57" s="2"/>
      <c r="E57" s="3"/>
      <c r="F57" s="3"/>
      <c r="G57" s="4"/>
    </row>
    <row r="58" spans="2:7" ht="15" customHeight="1">
      <c r="B58" s="2"/>
      <c r="C58" s="2"/>
      <c r="D58" s="2"/>
      <c r="E58" s="3"/>
      <c r="F58" s="3"/>
      <c r="G58" s="4"/>
    </row>
    <row r="59" spans="2:7" ht="15" customHeight="1">
      <c r="B59" s="2"/>
      <c r="C59" s="2"/>
      <c r="D59" s="2"/>
      <c r="E59" s="3"/>
      <c r="F59" s="3"/>
      <c r="G59" s="4"/>
    </row>
    <row r="60" spans="2:7" ht="12.75">
      <c r="B60" s="2"/>
      <c r="C60" s="2"/>
      <c r="D60" s="2"/>
      <c r="E60" s="3"/>
      <c r="F60" s="3"/>
      <c r="G60" s="4"/>
    </row>
    <row r="61" spans="2:7" ht="12.75">
      <c r="B61" s="2"/>
      <c r="C61" s="2"/>
      <c r="D61" s="2"/>
      <c r="E61" s="3"/>
      <c r="F61" s="3"/>
      <c r="G61" s="4"/>
    </row>
    <row r="62" spans="2:7" ht="12.75">
      <c r="B62" s="2"/>
      <c r="C62" s="2"/>
      <c r="D62" s="2"/>
      <c r="E62" s="3"/>
      <c r="F62" s="3"/>
      <c r="G62" s="4"/>
    </row>
    <row r="63" spans="2:7" ht="12.75">
      <c r="B63" s="2"/>
      <c r="C63" s="2"/>
      <c r="D63" s="2"/>
      <c r="E63" s="3"/>
      <c r="F63" s="3"/>
      <c r="G63" s="4"/>
    </row>
    <row r="64" spans="2:7" ht="12.75">
      <c r="B64" s="2"/>
      <c r="C64" s="2"/>
      <c r="D64" s="2"/>
      <c r="E64" s="3"/>
      <c r="F64" s="3"/>
      <c r="G64" s="4"/>
    </row>
    <row r="65" spans="2:7" ht="12.75">
      <c r="B65" s="2"/>
      <c r="C65" s="2"/>
      <c r="D65" s="2"/>
      <c r="E65" s="3"/>
      <c r="F65" s="3"/>
      <c r="G65" s="4"/>
    </row>
    <row r="66" spans="2:7" ht="12.75">
      <c r="B66" s="2"/>
      <c r="C66" s="2"/>
      <c r="D66" s="2"/>
      <c r="E66" s="3"/>
      <c r="F66" s="3"/>
      <c r="G66" s="4"/>
    </row>
    <row r="67" spans="2:7" ht="12.75">
      <c r="B67" s="2"/>
      <c r="C67" s="2"/>
      <c r="D67" s="2"/>
      <c r="E67" s="3"/>
      <c r="F67" s="3"/>
      <c r="G67" s="4"/>
    </row>
    <row r="68" spans="2:7" ht="12.75">
      <c r="B68" s="2"/>
      <c r="C68" s="2"/>
      <c r="D68" s="2"/>
      <c r="E68" s="3"/>
      <c r="F68" s="3"/>
      <c r="G68" s="4"/>
    </row>
    <row r="69" spans="2:7" ht="12.75">
      <c r="B69" s="2"/>
      <c r="C69" s="2"/>
      <c r="D69" s="2"/>
      <c r="E69" s="3"/>
      <c r="F69" s="3"/>
      <c r="G69" s="4"/>
    </row>
    <row r="70" spans="2:7" ht="12.75">
      <c r="B70" s="2"/>
      <c r="C70" s="2"/>
      <c r="D70" s="2"/>
      <c r="E70" s="3"/>
      <c r="F70" s="3"/>
      <c r="G70" s="4"/>
    </row>
    <row r="71" spans="2:7" ht="12.75">
      <c r="B71" s="2"/>
      <c r="C71" s="2"/>
      <c r="D71" s="2"/>
      <c r="E71" s="3"/>
      <c r="F71" s="3"/>
      <c r="G71" s="4"/>
    </row>
    <row r="72" spans="3:7" ht="12.75">
      <c r="C72" s="2"/>
      <c r="D72" s="2"/>
      <c r="E72" s="3"/>
      <c r="F72" s="3"/>
      <c r="G72" s="4"/>
    </row>
  </sheetData>
  <sheetProtection/>
  <mergeCells count="1">
    <mergeCell ref="A1:H1"/>
  </mergeCells>
  <printOptions/>
  <pageMargins left="0.75" right="0.75" top="0.51" bottom="0.58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59"/>
  <sheetViews>
    <sheetView zoomScale="75" zoomScaleNormal="75" zoomScalePageLayoutView="0" workbookViewId="0" topLeftCell="A1">
      <selection activeCell="H3" sqref="H3"/>
    </sheetView>
  </sheetViews>
  <sheetFormatPr defaultColWidth="9.140625" defaultRowHeight="12.75"/>
  <cols>
    <col min="1" max="1" width="2.28125" style="0" customWidth="1"/>
    <col min="3" max="3" width="13.28125" style="0" customWidth="1"/>
    <col min="4" max="4" width="14.28125" style="0" customWidth="1"/>
    <col min="5" max="5" width="12.57421875" style="0" customWidth="1"/>
    <col min="6" max="6" width="11.140625" style="0" customWidth="1"/>
    <col min="8" max="8" width="25.7109375" style="0" customWidth="1"/>
    <col min="10" max="10" width="11.7109375" style="0" customWidth="1"/>
    <col min="11" max="11" width="14.28125" style="0" customWidth="1"/>
    <col min="12" max="12" width="12.00390625" style="0" customWidth="1"/>
    <col min="13" max="13" width="10.8515625" style="0" customWidth="1"/>
  </cols>
  <sheetData>
    <row r="1" spans="1:12" ht="20.25">
      <c r="A1" s="7" t="s">
        <v>42</v>
      </c>
      <c r="B1" s="7"/>
      <c r="C1" s="7"/>
      <c r="D1" s="7"/>
      <c r="E1" s="7"/>
      <c r="F1" s="7"/>
      <c r="G1" s="7"/>
      <c r="H1" s="7"/>
      <c r="I1" s="7"/>
      <c r="K1" s="6" t="s">
        <v>95</v>
      </c>
      <c r="L1" s="6"/>
    </row>
    <row r="2" ht="12.75">
      <c r="G2" s="2"/>
    </row>
    <row r="3" spans="2:14" ht="12.75">
      <c r="B3" s="1" t="s">
        <v>0</v>
      </c>
      <c r="C3" s="6" t="s">
        <v>1</v>
      </c>
      <c r="D3" s="6"/>
      <c r="E3" s="1" t="s">
        <v>2</v>
      </c>
      <c r="F3" s="1" t="s">
        <v>3</v>
      </c>
      <c r="G3" s="1" t="s">
        <v>4</v>
      </c>
      <c r="I3" s="1" t="s">
        <v>0</v>
      </c>
      <c r="J3" s="6" t="s">
        <v>1</v>
      </c>
      <c r="K3" s="6"/>
      <c r="L3" s="1" t="s">
        <v>2</v>
      </c>
      <c r="M3" s="1" t="s">
        <v>3</v>
      </c>
      <c r="N3" s="1" t="s">
        <v>4</v>
      </c>
    </row>
    <row r="4" spans="2:14" ht="15">
      <c r="B4" s="14">
        <v>1</v>
      </c>
      <c r="C4" s="13" t="s">
        <v>26</v>
      </c>
      <c r="D4" s="14"/>
      <c r="E4" s="15">
        <v>0.014270833333333335</v>
      </c>
      <c r="F4" s="15">
        <v>0</v>
      </c>
      <c r="G4" s="15">
        <f>E4-F4</f>
        <v>0.014270833333333335</v>
      </c>
      <c r="H4" s="10"/>
      <c r="I4" s="8">
        <v>1</v>
      </c>
      <c r="J4" s="13" t="s">
        <v>5</v>
      </c>
      <c r="K4" s="14"/>
      <c r="L4" s="15">
        <v>0.015150462962962963</v>
      </c>
      <c r="M4" s="15">
        <v>0.005787037037037038</v>
      </c>
      <c r="N4" s="15">
        <v>0.009363425925925924</v>
      </c>
    </row>
    <row r="5" spans="2:14" ht="15">
      <c r="B5" s="14">
        <v>2</v>
      </c>
      <c r="C5" t="s">
        <v>43</v>
      </c>
      <c r="E5" s="15">
        <v>0.014641203703703703</v>
      </c>
      <c r="F5" s="15">
        <v>0.004166666666666667</v>
      </c>
      <c r="G5" s="15">
        <f aca="true" t="shared" si="0" ref="G5:G49">E5-F5</f>
        <v>0.010474537037037036</v>
      </c>
      <c r="H5" s="10"/>
      <c r="I5" s="8">
        <v>2</v>
      </c>
      <c r="J5" s="13" t="s">
        <v>9</v>
      </c>
      <c r="K5" s="14"/>
      <c r="L5" s="15">
        <v>0.01521990740740741</v>
      </c>
      <c r="M5" s="15">
        <v>0.005787037037037038</v>
      </c>
      <c r="N5" s="15">
        <v>0.009432870370370373</v>
      </c>
    </row>
    <row r="6" spans="2:14" ht="15">
      <c r="B6" s="14">
        <v>3</v>
      </c>
      <c r="C6" s="13" t="s">
        <v>20</v>
      </c>
      <c r="D6" s="14"/>
      <c r="E6" s="15">
        <v>0.014699074074074074</v>
      </c>
      <c r="F6" s="15">
        <v>0.004166666666666667</v>
      </c>
      <c r="G6" s="15">
        <f t="shared" si="0"/>
        <v>0.010532407407407407</v>
      </c>
      <c r="H6" s="10"/>
      <c r="I6" s="8">
        <v>3</v>
      </c>
      <c r="J6" t="s">
        <v>44</v>
      </c>
      <c r="L6" s="4">
        <v>0.014872685185185185</v>
      </c>
      <c r="M6" s="4">
        <v>0.005092592592592592</v>
      </c>
      <c r="N6" s="4">
        <v>0.009780092592592594</v>
      </c>
    </row>
    <row r="7" spans="2:14" ht="15">
      <c r="B7" s="14">
        <v>4</v>
      </c>
      <c r="C7" s="13" t="s">
        <v>34</v>
      </c>
      <c r="D7" s="14"/>
      <c r="E7" s="15">
        <v>0.01480324074074074</v>
      </c>
      <c r="F7" s="15">
        <v>0.003472222222222222</v>
      </c>
      <c r="G7" s="15">
        <f t="shared" si="0"/>
        <v>0.011331018518518518</v>
      </c>
      <c r="H7" s="10"/>
      <c r="I7" s="8">
        <v>4</v>
      </c>
      <c r="J7" s="13" t="s">
        <v>12</v>
      </c>
      <c r="K7" s="14"/>
      <c r="L7" s="15">
        <v>0.014976851851851852</v>
      </c>
      <c r="M7" s="15">
        <v>0.005092592592592592</v>
      </c>
      <c r="N7" s="15">
        <v>0.00988425925925926</v>
      </c>
    </row>
    <row r="8" spans="2:14" ht="15">
      <c r="B8" s="14">
        <v>5</v>
      </c>
      <c r="C8" s="13" t="s">
        <v>17</v>
      </c>
      <c r="D8" s="14"/>
      <c r="E8" s="15">
        <v>0.014826388888888889</v>
      </c>
      <c r="F8" s="15">
        <v>0</v>
      </c>
      <c r="G8" s="15">
        <f t="shared" si="0"/>
        <v>0.014826388888888889</v>
      </c>
      <c r="H8" s="10"/>
      <c r="I8" s="8">
        <v>5</v>
      </c>
      <c r="J8" s="13" t="s">
        <v>45</v>
      </c>
      <c r="K8" s="14"/>
      <c r="L8" s="15">
        <v>0.015057870370370369</v>
      </c>
      <c r="M8" s="15">
        <v>0.004861111111111111</v>
      </c>
      <c r="N8" s="15">
        <v>0.010196759259259258</v>
      </c>
    </row>
    <row r="9" spans="2:14" ht="15">
      <c r="B9" s="14">
        <v>6</v>
      </c>
      <c r="C9" s="13" t="s">
        <v>44</v>
      </c>
      <c r="E9" s="15">
        <v>0.014872685185185185</v>
      </c>
      <c r="F9" s="15">
        <v>0.005092592592592592</v>
      </c>
      <c r="G9" s="15">
        <f t="shared" si="0"/>
        <v>0.009780092592592594</v>
      </c>
      <c r="H9" s="10"/>
      <c r="I9" s="8">
        <v>6</v>
      </c>
      <c r="J9" s="13" t="s">
        <v>14</v>
      </c>
      <c r="K9" s="14"/>
      <c r="L9" s="15">
        <v>0.01513888888888889</v>
      </c>
      <c r="M9" s="15">
        <v>0.004861111111111111</v>
      </c>
      <c r="N9" s="15">
        <v>0.010277777777777778</v>
      </c>
    </row>
    <row r="10" spans="2:14" ht="15">
      <c r="B10" s="14">
        <v>7</v>
      </c>
      <c r="C10" s="13" t="s">
        <v>10</v>
      </c>
      <c r="D10" s="14"/>
      <c r="E10" s="15">
        <v>0.014895833333333332</v>
      </c>
      <c r="F10" s="15">
        <v>0.003472222222222222</v>
      </c>
      <c r="G10" s="15">
        <f t="shared" si="0"/>
        <v>0.01142361111111111</v>
      </c>
      <c r="H10" s="10"/>
      <c r="I10" s="8">
        <v>7</v>
      </c>
      <c r="J10" s="13" t="s">
        <v>18</v>
      </c>
      <c r="L10" s="15">
        <v>0.01503472222222222</v>
      </c>
      <c r="M10" s="15">
        <v>0.00462962962962963</v>
      </c>
      <c r="N10" s="15">
        <v>0.01040509259259259</v>
      </c>
    </row>
    <row r="11" spans="2:14" ht="15">
      <c r="B11" s="14">
        <v>8</v>
      </c>
      <c r="C11" s="13" t="s">
        <v>40</v>
      </c>
      <c r="D11" s="14"/>
      <c r="E11" s="15">
        <v>0.014907407407407406</v>
      </c>
      <c r="F11" s="15">
        <v>0.003009259259259259</v>
      </c>
      <c r="G11" s="15">
        <f t="shared" si="0"/>
        <v>0.011898148148148147</v>
      </c>
      <c r="H11" s="10"/>
      <c r="I11" s="8">
        <v>8</v>
      </c>
      <c r="J11" s="13" t="s">
        <v>22</v>
      </c>
      <c r="K11" s="14"/>
      <c r="L11" s="15">
        <v>0.015104166666666667</v>
      </c>
      <c r="M11" s="15">
        <v>0.00462962962962963</v>
      </c>
      <c r="N11" s="15">
        <v>0.010474537037037036</v>
      </c>
    </row>
    <row r="12" spans="2:14" ht="15">
      <c r="B12" s="14">
        <v>9</v>
      </c>
      <c r="C12" s="13" t="s">
        <v>29</v>
      </c>
      <c r="D12" s="14"/>
      <c r="E12" s="15">
        <v>0.014930555555555556</v>
      </c>
      <c r="F12" s="15">
        <v>0.004166666666666667</v>
      </c>
      <c r="G12" s="15">
        <f t="shared" si="0"/>
        <v>0.010763888888888889</v>
      </c>
      <c r="H12" s="10"/>
      <c r="I12" s="8">
        <v>9</v>
      </c>
      <c r="J12" s="13" t="s">
        <v>43</v>
      </c>
      <c r="K12" s="14"/>
      <c r="L12" s="15">
        <v>0.014641203703703703</v>
      </c>
      <c r="M12" s="15">
        <v>0.004166666666666667</v>
      </c>
      <c r="N12" s="15">
        <v>0.010474537037037036</v>
      </c>
    </row>
    <row r="13" spans="2:14" ht="15">
      <c r="B13" s="14">
        <v>10</v>
      </c>
      <c r="C13" s="13" t="s">
        <v>41</v>
      </c>
      <c r="D13" s="14"/>
      <c r="E13" s="15">
        <v>0.01494212962962963</v>
      </c>
      <c r="F13" s="15">
        <v>0.002314814814814815</v>
      </c>
      <c r="G13" s="15">
        <f t="shared" si="0"/>
        <v>0.012627314814814815</v>
      </c>
      <c r="H13" s="10"/>
      <c r="I13" s="8">
        <v>10</v>
      </c>
      <c r="J13" s="13" t="s">
        <v>16</v>
      </c>
      <c r="K13" s="14"/>
      <c r="L13" s="15">
        <v>0.015347222222222222</v>
      </c>
      <c r="M13" s="15">
        <v>0.004861111111111111</v>
      </c>
      <c r="N13" s="15">
        <v>0.010486111111111111</v>
      </c>
    </row>
    <row r="14" spans="2:14" ht="15">
      <c r="B14" s="14">
        <v>11</v>
      </c>
      <c r="C14" s="13" t="s">
        <v>46</v>
      </c>
      <c r="E14" s="15">
        <v>0.014953703703703705</v>
      </c>
      <c r="F14" s="15">
        <v>0.003009259259259259</v>
      </c>
      <c r="G14" s="15">
        <f t="shared" si="0"/>
        <v>0.011944444444444447</v>
      </c>
      <c r="H14" s="10"/>
      <c r="I14" s="8">
        <v>11</v>
      </c>
      <c r="J14" s="13" t="s">
        <v>56</v>
      </c>
      <c r="K14" s="14"/>
      <c r="L14" s="15">
        <v>0.015150462962962963</v>
      </c>
      <c r="M14" s="15">
        <v>0.00462962962962963</v>
      </c>
      <c r="N14" s="15">
        <v>0.010520833333333333</v>
      </c>
    </row>
    <row r="15" spans="2:14" ht="15">
      <c r="B15" s="14">
        <v>12</v>
      </c>
      <c r="C15" s="13" t="s">
        <v>24</v>
      </c>
      <c r="E15" s="15">
        <v>0.014965277777777779</v>
      </c>
      <c r="F15" s="15">
        <v>0.004398148148148148</v>
      </c>
      <c r="G15" s="15">
        <f t="shared" si="0"/>
        <v>0.010567129629629631</v>
      </c>
      <c r="H15" s="10"/>
      <c r="I15" s="8">
        <v>12</v>
      </c>
      <c r="J15" s="13" t="s">
        <v>20</v>
      </c>
      <c r="K15" s="14"/>
      <c r="L15" s="15">
        <v>0.014699074074074074</v>
      </c>
      <c r="M15" s="15">
        <v>0.004166666666666667</v>
      </c>
      <c r="N15" s="15">
        <v>0.010532407407407407</v>
      </c>
    </row>
    <row r="16" spans="2:14" ht="15">
      <c r="B16" s="14">
        <v>13</v>
      </c>
      <c r="C16" s="13" t="s">
        <v>12</v>
      </c>
      <c r="D16" s="14"/>
      <c r="E16" s="15">
        <v>0.014976851851851852</v>
      </c>
      <c r="F16" s="15">
        <v>0.005092592592592592</v>
      </c>
      <c r="G16" s="15">
        <f t="shared" si="0"/>
        <v>0.00988425925925926</v>
      </c>
      <c r="H16" s="10"/>
      <c r="I16" s="8">
        <v>13</v>
      </c>
      <c r="J16" t="s">
        <v>24</v>
      </c>
      <c r="L16" s="15">
        <v>0.014965277777777779</v>
      </c>
      <c r="M16" s="15">
        <v>0.004398148148148148</v>
      </c>
      <c r="N16" s="15">
        <v>0.010567129629629631</v>
      </c>
    </row>
    <row r="17" spans="2:14" ht="15">
      <c r="B17" s="14">
        <v>14</v>
      </c>
      <c r="C17" s="13" t="s">
        <v>33</v>
      </c>
      <c r="D17" s="14"/>
      <c r="E17" s="15">
        <v>0.015</v>
      </c>
      <c r="F17" s="15">
        <v>0.002777777777777778</v>
      </c>
      <c r="G17" s="15">
        <f t="shared" si="0"/>
        <v>0.012222222222222221</v>
      </c>
      <c r="H17" s="10"/>
      <c r="I17" s="8">
        <v>14</v>
      </c>
      <c r="J17" s="13" t="s">
        <v>58</v>
      </c>
      <c r="L17" s="15">
        <v>0.015243055555555557</v>
      </c>
      <c r="M17" s="15">
        <v>0.00462962962962963</v>
      </c>
      <c r="N17" s="15">
        <v>0.010613425925925925</v>
      </c>
    </row>
    <row r="18" spans="2:14" ht="15">
      <c r="B18" s="14">
        <v>15</v>
      </c>
      <c r="C18" s="13" t="s">
        <v>28</v>
      </c>
      <c r="D18" s="14"/>
      <c r="E18" s="15">
        <v>0.015023148148148148</v>
      </c>
      <c r="F18" s="15">
        <v>0.004166666666666667</v>
      </c>
      <c r="G18" s="15">
        <f t="shared" si="0"/>
        <v>0.01085648148148148</v>
      </c>
      <c r="H18" s="10"/>
      <c r="I18" s="8">
        <v>15</v>
      </c>
      <c r="J18" s="13" t="s">
        <v>29</v>
      </c>
      <c r="K18" s="14"/>
      <c r="L18" s="15">
        <v>0.014930555555555556</v>
      </c>
      <c r="M18" s="15">
        <v>0.004166666666666667</v>
      </c>
      <c r="N18" s="15">
        <v>0.010763888888888889</v>
      </c>
    </row>
    <row r="19" spans="2:14" ht="15">
      <c r="B19" s="14">
        <v>16</v>
      </c>
      <c r="C19" s="13" t="s">
        <v>18</v>
      </c>
      <c r="D19" s="14"/>
      <c r="E19" s="15">
        <v>0.01503472222222222</v>
      </c>
      <c r="F19" s="15">
        <v>0.00462962962962963</v>
      </c>
      <c r="G19" s="15">
        <f t="shared" si="0"/>
        <v>0.01040509259259259</v>
      </c>
      <c r="H19" s="10"/>
      <c r="I19" s="8">
        <v>16</v>
      </c>
      <c r="J19" s="13" t="s">
        <v>28</v>
      </c>
      <c r="L19" s="15">
        <v>0.015023148148148148</v>
      </c>
      <c r="M19" s="15">
        <v>0.004166666666666667</v>
      </c>
      <c r="N19" s="15">
        <v>0.01085648148148148</v>
      </c>
    </row>
    <row r="20" spans="2:14" ht="15">
      <c r="B20" s="14">
        <v>17</v>
      </c>
      <c r="C20" s="13" t="s">
        <v>45</v>
      </c>
      <c r="E20" s="15">
        <v>0.015057870370370369</v>
      </c>
      <c r="F20" s="15">
        <v>0.004861111111111111</v>
      </c>
      <c r="G20" s="15">
        <f t="shared" si="0"/>
        <v>0.010196759259259258</v>
      </c>
      <c r="H20" s="10"/>
      <c r="I20" s="8">
        <v>17</v>
      </c>
      <c r="J20" s="13" t="s">
        <v>47</v>
      </c>
      <c r="K20" s="14"/>
      <c r="L20" s="15">
        <v>0.015185185185185185</v>
      </c>
      <c r="M20" s="15">
        <v>0.004166666666666667</v>
      </c>
      <c r="N20" s="15">
        <v>0.011018518518518518</v>
      </c>
    </row>
    <row r="21" spans="2:14" ht="15">
      <c r="B21" s="14">
        <v>18</v>
      </c>
      <c r="C21" s="13" t="s">
        <v>39</v>
      </c>
      <c r="E21" s="15">
        <v>0.015092592592592593</v>
      </c>
      <c r="F21" s="15">
        <v>0.003472222222222222</v>
      </c>
      <c r="G21" s="15">
        <f t="shared" si="0"/>
        <v>0.011620370370370371</v>
      </c>
      <c r="H21" s="10"/>
      <c r="I21" s="8">
        <v>18</v>
      </c>
      <c r="J21" s="13" t="s">
        <v>48</v>
      </c>
      <c r="K21" s="14"/>
      <c r="L21" s="15">
        <v>0.01570601851851852</v>
      </c>
      <c r="M21" s="15">
        <v>0.00462962962962963</v>
      </c>
      <c r="N21" s="15">
        <v>0.011076388888888889</v>
      </c>
    </row>
    <row r="22" spans="2:14" ht="15">
      <c r="B22" s="14">
        <v>19</v>
      </c>
      <c r="C22" s="13" t="s">
        <v>22</v>
      </c>
      <c r="D22" s="14"/>
      <c r="E22" s="15">
        <v>0.015104166666666667</v>
      </c>
      <c r="F22" s="15">
        <v>0.00462962962962963</v>
      </c>
      <c r="G22" s="15">
        <f t="shared" si="0"/>
        <v>0.010474537037037036</v>
      </c>
      <c r="H22" s="10"/>
      <c r="I22" s="8">
        <v>19</v>
      </c>
      <c r="J22" s="13" t="s">
        <v>25</v>
      </c>
      <c r="K22" s="14"/>
      <c r="L22" s="15">
        <v>0.015266203703703705</v>
      </c>
      <c r="M22" s="15">
        <v>0.004166666666666667</v>
      </c>
      <c r="N22" s="15">
        <v>0.01109953703703704</v>
      </c>
    </row>
    <row r="23" spans="2:14" ht="15">
      <c r="B23" s="14">
        <v>20</v>
      </c>
      <c r="C23" s="13" t="s">
        <v>14</v>
      </c>
      <c r="D23" s="14"/>
      <c r="E23" s="15">
        <v>0.01513888888888889</v>
      </c>
      <c r="F23" s="15">
        <v>0.004861111111111111</v>
      </c>
      <c r="G23" s="15">
        <f t="shared" si="0"/>
        <v>0.010277777777777778</v>
      </c>
      <c r="H23" s="10"/>
      <c r="I23" s="8">
        <v>20</v>
      </c>
      <c r="J23" s="13" t="s">
        <v>27</v>
      </c>
      <c r="L23" s="15">
        <v>0.01537037037037037</v>
      </c>
      <c r="M23" s="15">
        <v>0.004166666666666667</v>
      </c>
      <c r="N23" s="15">
        <v>0.011203703703703702</v>
      </c>
    </row>
    <row r="24" spans="2:14" ht="15">
      <c r="B24" s="14">
        <v>21</v>
      </c>
      <c r="C24" s="13" t="s">
        <v>56</v>
      </c>
      <c r="D24" s="14"/>
      <c r="E24" s="15">
        <v>0.015150462962962963</v>
      </c>
      <c r="F24" s="15">
        <v>0.00462962962962963</v>
      </c>
      <c r="G24" s="15">
        <f t="shared" si="0"/>
        <v>0.010520833333333333</v>
      </c>
      <c r="H24" s="10"/>
      <c r="I24" s="8">
        <v>21</v>
      </c>
      <c r="J24" s="13" t="s">
        <v>34</v>
      </c>
      <c r="L24" s="15">
        <v>0.01480324074074074</v>
      </c>
      <c r="M24" s="15">
        <v>0.003472222222222222</v>
      </c>
      <c r="N24" s="15">
        <v>0.011331018518518518</v>
      </c>
    </row>
    <row r="25" spans="2:14" ht="15">
      <c r="B25" s="14">
        <v>22</v>
      </c>
      <c r="C25" s="13" t="s">
        <v>5</v>
      </c>
      <c r="D25" s="14"/>
      <c r="E25" s="15">
        <v>0.015150462962962963</v>
      </c>
      <c r="F25" s="15">
        <v>0.005787037037037038</v>
      </c>
      <c r="G25" s="15">
        <f t="shared" si="0"/>
        <v>0.009363425925925924</v>
      </c>
      <c r="H25" s="10"/>
      <c r="I25" s="8">
        <v>22</v>
      </c>
      <c r="J25" s="13" t="s">
        <v>31</v>
      </c>
      <c r="L25" s="15">
        <v>0.015266203703703705</v>
      </c>
      <c r="M25" s="15">
        <v>0.003935185185185186</v>
      </c>
      <c r="N25" s="15">
        <v>0.01133101851851852</v>
      </c>
    </row>
    <row r="26" spans="2:14" ht="15">
      <c r="B26" s="14">
        <v>23</v>
      </c>
      <c r="C26" s="13" t="s">
        <v>13</v>
      </c>
      <c r="D26" s="14"/>
      <c r="E26" s="15">
        <v>0.015162037037037036</v>
      </c>
      <c r="F26" s="15">
        <v>0.0018518518518518517</v>
      </c>
      <c r="G26" s="15">
        <f t="shared" si="0"/>
        <v>0.013310185185185185</v>
      </c>
      <c r="H26" s="10"/>
      <c r="I26" s="8">
        <v>23</v>
      </c>
      <c r="J26" s="13" t="s">
        <v>49</v>
      </c>
      <c r="L26" s="15">
        <v>0.015324074074074073</v>
      </c>
      <c r="M26" s="15">
        <v>0.003935185185185186</v>
      </c>
      <c r="N26" s="15">
        <v>0.011388888888888888</v>
      </c>
    </row>
    <row r="27" spans="2:14" ht="15">
      <c r="B27" s="14">
        <v>24</v>
      </c>
      <c r="C27" s="13" t="s">
        <v>38</v>
      </c>
      <c r="D27" s="14"/>
      <c r="E27" s="15">
        <v>0.015173611111111112</v>
      </c>
      <c r="F27" s="15">
        <v>0.003472222222222222</v>
      </c>
      <c r="G27" s="15">
        <f t="shared" si="0"/>
        <v>0.01170138888888889</v>
      </c>
      <c r="H27" s="10"/>
      <c r="I27" s="8">
        <v>24</v>
      </c>
      <c r="J27" t="s">
        <v>10</v>
      </c>
      <c r="L27" s="4">
        <v>0.014895833333333332</v>
      </c>
      <c r="M27" s="4">
        <v>0.003472222222222222</v>
      </c>
      <c r="N27" s="4">
        <v>0.01142361111111111</v>
      </c>
    </row>
    <row r="28" spans="2:14" ht="15">
      <c r="B28" s="14">
        <v>25</v>
      </c>
      <c r="C28" s="13" t="s">
        <v>47</v>
      </c>
      <c r="D28" s="14"/>
      <c r="E28" s="15">
        <v>0.015185185185185185</v>
      </c>
      <c r="F28" s="15">
        <v>0.004166666666666667</v>
      </c>
      <c r="G28" s="15">
        <f t="shared" si="0"/>
        <v>0.011018518518518518</v>
      </c>
      <c r="H28" s="10"/>
      <c r="I28" s="8">
        <v>25</v>
      </c>
      <c r="J28" s="13" t="s">
        <v>57</v>
      </c>
      <c r="K28" s="14"/>
      <c r="L28" s="15">
        <v>0.015277777777777777</v>
      </c>
      <c r="M28" s="15">
        <v>0.0037037037037037034</v>
      </c>
      <c r="N28" s="15">
        <v>0.011574074074074073</v>
      </c>
    </row>
    <row r="29" spans="2:14" ht="15">
      <c r="B29" s="14">
        <v>26</v>
      </c>
      <c r="C29" s="13" t="s">
        <v>50</v>
      </c>
      <c r="E29" s="15">
        <v>0.015208333333333332</v>
      </c>
      <c r="F29" s="15">
        <v>0.0032407407407407406</v>
      </c>
      <c r="G29" s="15">
        <f t="shared" si="0"/>
        <v>0.011967592592592592</v>
      </c>
      <c r="H29" s="10"/>
      <c r="I29" s="8">
        <v>26</v>
      </c>
      <c r="J29" s="13" t="s">
        <v>39</v>
      </c>
      <c r="K29" s="14"/>
      <c r="L29" s="15">
        <v>0.015092592592592593</v>
      </c>
      <c r="M29" s="15">
        <v>0.003472222222222222</v>
      </c>
      <c r="N29" s="15">
        <v>0.011620370370370371</v>
      </c>
    </row>
    <row r="30" spans="2:14" ht="15">
      <c r="B30" s="14">
        <v>27</v>
      </c>
      <c r="C30" s="13" t="s">
        <v>9</v>
      </c>
      <c r="D30" s="14"/>
      <c r="E30" s="15">
        <v>0.01521990740740741</v>
      </c>
      <c r="F30" s="15">
        <v>0.005787037037037038</v>
      </c>
      <c r="G30" s="15">
        <f t="shared" si="0"/>
        <v>0.009432870370370373</v>
      </c>
      <c r="H30" s="10"/>
      <c r="I30" s="8">
        <v>27</v>
      </c>
      <c r="J30" s="13" t="s">
        <v>51</v>
      </c>
      <c r="K30" s="14"/>
      <c r="L30" s="15">
        <v>0.015335648148148147</v>
      </c>
      <c r="M30" s="15">
        <v>0.0037037037037037034</v>
      </c>
      <c r="N30" s="15">
        <v>0.011631944444444443</v>
      </c>
    </row>
    <row r="31" spans="2:14" ht="15">
      <c r="B31" s="14">
        <v>28</v>
      </c>
      <c r="C31" s="13" t="s">
        <v>52</v>
      </c>
      <c r="E31" s="15">
        <v>0.015231481481481483</v>
      </c>
      <c r="F31" s="15">
        <v>0.0032407407407407406</v>
      </c>
      <c r="G31" s="15">
        <f t="shared" si="0"/>
        <v>0.011990740740740743</v>
      </c>
      <c r="H31" s="10"/>
      <c r="I31" s="8">
        <v>28</v>
      </c>
      <c r="J31" s="13" t="s">
        <v>38</v>
      </c>
      <c r="K31" s="14"/>
      <c r="L31" s="15">
        <v>0.015173611111111112</v>
      </c>
      <c r="M31" s="15">
        <v>0.003472222222222222</v>
      </c>
      <c r="N31" s="15">
        <v>0.01170138888888889</v>
      </c>
    </row>
    <row r="32" spans="2:14" ht="15">
      <c r="B32" s="14">
        <v>29</v>
      </c>
      <c r="C32" t="s">
        <v>58</v>
      </c>
      <c r="E32" s="15">
        <v>0.015243055555555557</v>
      </c>
      <c r="F32" s="15">
        <v>0.00462962962962963</v>
      </c>
      <c r="G32" s="15">
        <f t="shared" si="0"/>
        <v>0.010613425925925925</v>
      </c>
      <c r="H32" s="10"/>
      <c r="I32" s="8">
        <v>29</v>
      </c>
      <c r="J32" s="13" t="s">
        <v>53</v>
      </c>
      <c r="K32" s="14"/>
      <c r="L32" s="15">
        <v>0.01528935185185185</v>
      </c>
      <c r="M32" s="15">
        <v>0.003472222222222222</v>
      </c>
      <c r="N32" s="15">
        <v>0.011817129629629629</v>
      </c>
    </row>
    <row r="33" spans="2:14" ht="15">
      <c r="B33" s="14">
        <v>30</v>
      </c>
      <c r="C33" s="13" t="s">
        <v>25</v>
      </c>
      <c r="D33" s="14"/>
      <c r="E33" s="15">
        <v>0.015266203703703705</v>
      </c>
      <c r="F33" s="15">
        <v>0.004166666666666667</v>
      </c>
      <c r="G33" s="15">
        <f t="shared" si="0"/>
        <v>0.01109953703703704</v>
      </c>
      <c r="H33" s="10"/>
      <c r="I33" s="8">
        <v>30</v>
      </c>
      <c r="J33" s="13" t="s">
        <v>40</v>
      </c>
      <c r="K33" s="14"/>
      <c r="L33" s="15">
        <v>0.014907407407407406</v>
      </c>
      <c r="M33" s="15">
        <v>0.003009259259259259</v>
      </c>
      <c r="N33" s="15">
        <v>0.011898148148148147</v>
      </c>
    </row>
    <row r="34" spans="2:14" ht="15">
      <c r="B34" s="14">
        <v>31</v>
      </c>
      <c r="C34" s="13" t="s">
        <v>31</v>
      </c>
      <c r="D34" s="14"/>
      <c r="E34" s="15">
        <v>0.015266203703703705</v>
      </c>
      <c r="F34" s="15">
        <v>0.003935185185185186</v>
      </c>
      <c r="G34" s="15">
        <f t="shared" si="0"/>
        <v>0.01133101851851852</v>
      </c>
      <c r="H34" s="10"/>
      <c r="I34" s="8">
        <v>31</v>
      </c>
      <c r="J34" s="13" t="s">
        <v>54</v>
      </c>
      <c r="K34" s="14"/>
      <c r="L34" s="15">
        <v>0.015381944444444443</v>
      </c>
      <c r="M34" s="15">
        <v>0.003472222222222222</v>
      </c>
      <c r="N34" s="15">
        <v>0.01190972222222222</v>
      </c>
    </row>
    <row r="35" spans="2:14" ht="15">
      <c r="B35" s="14">
        <v>32</v>
      </c>
      <c r="C35" s="13" t="s">
        <v>57</v>
      </c>
      <c r="D35" s="14"/>
      <c r="E35" s="15">
        <v>0.015277777777777777</v>
      </c>
      <c r="F35" s="15">
        <v>0.0037037037037037034</v>
      </c>
      <c r="G35" s="15">
        <f t="shared" si="0"/>
        <v>0.011574074074074073</v>
      </c>
      <c r="H35" s="10"/>
      <c r="I35" s="8">
        <v>32</v>
      </c>
      <c r="J35" s="13" t="s">
        <v>55</v>
      </c>
      <c r="L35" s="15">
        <v>0.015625</v>
      </c>
      <c r="M35" s="15">
        <v>0.0037037037037037034</v>
      </c>
      <c r="N35" s="15">
        <v>0.011921296296296296</v>
      </c>
    </row>
    <row r="36" spans="2:14" ht="15">
      <c r="B36" s="14">
        <v>33</v>
      </c>
      <c r="C36" s="13" t="s">
        <v>53</v>
      </c>
      <c r="E36" s="15">
        <v>0.01528935185185185</v>
      </c>
      <c r="F36" s="15">
        <v>0.003472222222222222</v>
      </c>
      <c r="G36" s="15">
        <f t="shared" si="0"/>
        <v>0.011817129629629629</v>
      </c>
      <c r="H36" s="10"/>
      <c r="I36" s="8">
        <v>33</v>
      </c>
      <c r="J36" s="13" t="s">
        <v>46</v>
      </c>
      <c r="K36" s="14"/>
      <c r="L36" s="15">
        <v>0.014953703703703705</v>
      </c>
      <c r="M36" s="15">
        <v>0.003009259259259259</v>
      </c>
      <c r="N36" s="15">
        <v>0.011944444444444447</v>
      </c>
    </row>
    <row r="37" spans="2:14" ht="15">
      <c r="B37" s="14">
        <v>34</v>
      </c>
      <c r="C37" s="13" t="s">
        <v>23</v>
      </c>
      <c r="D37" s="14"/>
      <c r="E37" s="15">
        <v>0.0153125</v>
      </c>
      <c r="F37" s="15">
        <v>0.002314814814814815</v>
      </c>
      <c r="G37" s="15">
        <f t="shared" si="0"/>
        <v>0.012997685185185185</v>
      </c>
      <c r="H37" s="10"/>
      <c r="I37" s="8">
        <v>34</v>
      </c>
      <c r="J37" s="13" t="s">
        <v>50</v>
      </c>
      <c r="K37" s="14"/>
      <c r="L37" s="15">
        <v>0.015208333333333332</v>
      </c>
      <c r="M37" s="15">
        <v>0.0032407407407407406</v>
      </c>
      <c r="N37" s="15">
        <v>0.011967592592592592</v>
      </c>
    </row>
    <row r="38" spans="2:14" ht="15">
      <c r="B38" s="14">
        <v>35</v>
      </c>
      <c r="C38" s="13" t="s">
        <v>49</v>
      </c>
      <c r="E38" s="15">
        <v>0.015324074074074073</v>
      </c>
      <c r="F38" s="15">
        <v>0.003935185185185186</v>
      </c>
      <c r="G38" s="15">
        <f t="shared" si="0"/>
        <v>0.011388888888888888</v>
      </c>
      <c r="H38" s="10"/>
      <c r="I38" s="8">
        <v>35</v>
      </c>
      <c r="J38" s="13" t="s">
        <v>52</v>
      </c>
      <c r="K38" s="14"/>
      <c r="L38" s="15">
        <v>0.015231481481481483</v>
      </c>
      <c r="M38" s="15">
        <v>0.0032407407407407406</v>
      </c>
      <c r="N38" s="15">
        <v>0.011990740740740743</v>
      </c>
    </row>
    <row r="39" spans="2:14" ht="15">
      <c r="B39" s="14">
        <v>36</v>
      </c>
      <c r="C39" s="13" t="s">
        <v>51</v>
      </c>
      <c r="E39" s="15">
        <v>0.015335648148148147</v>
      </c>
      <c r="F39" s="15">
        <v>0.0037037037037037034</v>
      </c>
      <c r="G39" s="15">
        <f t="shared" si="0"/>
        <v>0.011631944444444443</v>
      </c>
      <c r="H39" s="10"/>
      <c r="I39" s="8">
        <v>36</v>
      </c>
      <c r="J39" s="13" t="s">
        <v>35</v>
      </c>
      <c r="L39" s="15">
        <v>0.015405092592592593</v>
      </c>
      <c r="M39" s="15">
        <v>0.0032407407407407406</v>
      </c>
      <c r="N39" s="15">
        <v>0.012164351851851853</v>
      </c>
    </row>
    <row r="40" spans="2:14" ht="15">
      <c r="B40" s="14">
        <v>37</v>
      </c>
      <c r="C40" s="13" t="s">
        <v>16</v>
      </c>
      <c r="D40" s="14"/>
      <c r="E40" s="15">
        <v>0.015347222222222222</v>
      </c>
      <c r="F40" s="15">
        <v>0.004861111111111111</v>
      </c>
      <c r="G40" s="15">
        <f t="shared" si="0"/>
        <v>0.010486111111111111</v>
      </c>
      <c r="H40" s="10"/>
      <c r="I40" s="8">
        <v>37</v>
      </c>
      <c r="J40" s="13" t="s">
        <v>33</v>
      </c>
      <c r="K40" s="14"/>
      <c r="L40" s="15">
        <v>0.015</v>
      </c>
      <c r="M40" s="15">
        <v>0.002777777777777778</v>
      </c>
      <c r="N40" s="15">
        <v>0.012222222222222221</v>
      </c>
    </row>
    <row r="41" spans="2:14" ht="15">
      <c r="B41" s="14">
        <v>38</v>
      </c>
      <c r="C41" s="13" t="s">
        <v>8</v>
      </c>
      <c r="D41" s="14"/>
      <c r="E41" s="15">
        <v>0.01537037037037037</v>
      </c>
      <c r="F41" s="15">
        <v>0.0011574074074074073</v>
      </c>
      <c r="G41" s="15">
        <f t="shared" si="0"/>
        <v>0.014212962962962962</v>
      </c>
      <c r="H41" s="10"/>
      <c r="I41" s="8">
        <v>38</v>
      </c>
      <c r="J41" s="13" t="s">
        <v>21</v>
      </c>
      <c r="L41" s="15">
        <v>0.015520833333333333</v>
      </c>
      <c r="M41" s="15">
        <v>0.003009259259259259</v>
      </c>
      <c r="N41" s="15">
        <v>0.012511574074074074</v>
      </c>
    </row>
    <row r="42" spans="2:14" ht="15">
      <c r="B42" s="14">
        <v>39</v>
      </c>
      <c r="C42" s="13" t="s">
        <v>27</v>
      </c>
      <c r="D42" s="14"/>
      <c r="E42" s="15">
        <v>0.01537037037037037</v>
      </c>
      <c r="F42" s="15">
        <v>0.004166666666666667</v>
      </c>
      <c r="G42" s="15">
        <f t="shared" si="0"/>
        <v>0.011203703703703702</v>
      </c>
      <c r="H42" s="10"/>
      <c r="I42" s="8">
        <v>39</v>
      </c>
      <c r="J42" s="13" t="s">
        <v>30</v>
      </c>
      <c r="K42" s="14"/>
      <c r="L42" s="15">
        <v>0.015810185185185184</v>
      </c>
      <c r="M42" s="15">
        <v>0.0032407407407407406</v>
      </c>
      <c r="N42" s="15">
        <v>0.012569444444444444</v>
      </c>
    </row>
    <row r="43" spans="2:14" ht="15">
      <c r="B43" s="14">
        <v>40</v>
      </c>
      <c r="C43" s="13" t="s">
        <v>54</v>
      </c>
      <c r="E43" s="15">
        <v>0.015381944444444443</v>
      </c>
      <c r="F43" s="15">
        <v>0.003472222222222222</v>
      </c>
      <c r="G43" s="15">
        <f t="shared" si="0"/>
        <v>0.01190972222222222</v>
      </c>
      <c r="H43" s="10"/>
      <c r="I43" s="8">
        <v>40</v>
      </c>
      <c r="J43" s="13" t="s">
        <v>41</v>
      </c>
      <c r="K43" s="14"/>
      <c r="L43" s="15">
        <v>0.01494212962962963</v>
      </c>
      <c r="M43" s="15">
        <v>0.002314814814814815</v>
      </c>
      <c r="N43" s="15">
        <v>0.012627314814814815</v>
      </c>
    </row>
    <row r="44" spans="2:14" ht="15">
      <c r="B44" s="14">
        <v>41</v>
      </c>
      <c r="C44" s="13" t="s">
        <v>35</v>
      </c>
      <c r="D44" s="14"/>
      <c r="E44" s="15">
        <v>0.015405092592592593</v>
      </c>
      <c r="F44" s="15">
        <v>0.0032407407407407406</v>
      </c>
      <c r="G44" s="15">
        <f t="shared" si="0"/>
        <v>0.012164351851851853</v>
      </c>
      <c r="H44" s="10"/>
      <c r="I44" s="8">
        <v>41</v>
      </c>
      <c r="J44" s="13" t="s">
        <v>23</v>
      </c>
      <c r="K44" s="14"/>
      <c r="L44" s="15">
        <v>0.0153125</v>
      </c>
      <c r="M44" s="15">
        <v>0.002314814814814815</v>
      </c>
      <c r="N44" s="15">
        <v>0.012997685185185185</v>
      </c>
    </row>
    <row r="45" spans="2:14" ht="15">
      <c r="B45" s="14">
        <v>42</v>
      </c>
      <c r="C45" s="13" t="s">
        <v>21</v>
      </c>
      <c r="D45" s="14"/>
      <c r="E45" s="15">
        <v>0.015520833333333333</v>
      </c>
      <c r="F45" s="15">
        <v>0.003009259259259259</v>
      </c>
      <c r="G45" s="15">
        <f t="shared" si="0"/>
        <v>0.012511574074074074</v>
      </c>
      <c r="H45" s="10"/>
      <c r="I45" s="8">
        <v>42</v>
      </c>
      <c r="J45" s="13" t="s">
        <v>13</v>
      </c>
      <c r="K45" s="14"/>
      <c r="L45" s="15">
        <v>0.015162037037037036</v>
      </c>
      <c r="M45" s="15">
        <v>0.0018518518518518517</v>
      </c>
      <c r="N45" s="15">
        <v>0.013310185185185185</v>
      </c>
    </row>
    <row r="46" spans="2:14" ht="15">
      <c r="B46" s="14">
        <v>43</v>
      </c>
      <c r="C46" s="13" t="s">
        <v>55</v>
      </c>
      <c r="E46" s="15">
        <v>0.015625</v>
      </c>
      <c r="F46" s="15">
        <v>0.0037037037037037034</v>
      </c>
      <c r="G46" s="15">
        <f t="shared" si="0"/>
        <v>0.011921296296296296</v>
      </c>
      <c r="H46" s="10"/>
      <c r="I46" s="8">
        <v>43</v>
      </c>
      <c r="J46" t="s">
        <v>37</v>
      </c>
      <c r="L46" s="15">
        <v>0.017395833333333336</v>
      </c>
      <c r="M46" s="15">
        <v>0.003472222222222222</v>
      </c>
      <c r="N46" s="15">
        <v>0.013923611111111114</v>
      </c>
    </row>
    <row r="47" spans="2:14" ht="15">
      <c r="B47" s="14">
        <v>44</v>
      </c>
      <c r="C47" s="13" t="s">
        <v>48</v>
      </c>
      <c r="E47" s="15">
        <v>0.01570601851851852</v>
      </c>
      <c r="F47" s="15">
        <v>0.00462962962962963</v>
      </c>
      <c r="G47" s="15">
        <f t="shared" si="0"/>
        <v>0.011076388888888889</v>
      </c>
      <c r="H47" s="10"/>
      <c r="I47" s="8">
        <v>44</v>
      </c>
      <c r="J47" s="13" t="s">
        <v>8</v>
      </c>
      <c r="L47" s="15">
        <v>0.01537037037037037</v>
      </c>
      <c r="M47" s="15">
        <v>0.0011574074074074073</v>
      </c>
      <c r="N47" s="15">
        <v>0.014212962962962962</v>
      </c>
    </row>
    <row r="48" spans="2:14" ht="15">
      <c r="B48" s="14">
        <v>45</v>
      </c>
      <c r="C48" s="13" t="s">
        <v>30</v>
      </c>
      <c r="D48" s="14"/>
      <c r="E48" s="15">
        <v>0.015810185185185184</v>
      </c>
      <c r="F48" s="15">
        <v>0.0032407407407407406</v>
      </c>
      <c r="G48" s="15">
        <f t="shared" si="0"/>
        <v>0.012569444444444444</v>
      </c>
      <c r="H48" s="10"/>
      <c r="I48" s="8">
        <v>45</v>
      </c>
      <c r="J48" s="13" t="s">
        <v>26</v>
      </c>
      <c r="K48" s="14"/>
      <c r="L48" s="15">
        <v>0.014270833333333335</v>
      </c>
      <c r="M48" s="15">
        <v>0</v>
      </c>
      <c r="N48" s="15">
        <v>0.014270833333333335</v>
      </c>
    </row>
    <row r="49" spans="2:14" ht="15">
      <c r="B49" s="14">
        <v>46</v>
      </c>
      <c r="C49" s="13" t="s">
        <v>37</v>
      </c>
      <c r="D49" s="14"/>
      <c r="E49" s="15">
        <v>0.017395833333333336</v>
      </c>
      <c r="F49" s="15">
        <v>0.003472222222222222</v>
      </c>
      <c r="G49" s="15">
        <f t="shared" si="0"/>
        <v>0.013923611111111114</v>
      </c>
      <c r="H49" s="10"/>
      <c r="I49" s="8">
        <v>46</v>
      </c>
      <c r="J49" s="13" t="s">
        <v>17</v>
      </c>
      <c r="L49" s="15">
        <v>0.014826388888888889</v>
      </c>
      <c r="M49" s="15">
        <v>0</v>
      </c>
      <c r="N49" s="15">
        <v>0.014826388888888889</v>
      </c>
    </row>
    <row r="50" spans="2:14" ht="15">
      <c r="B50" s="14">
        <v>47</v>
      </c>
      <c r="E50" s="15"/>
      <c r="F50" s="15"/>
      <c r="G50" s="15"/>
      <c r="H50" s="10"/>
      <c r="I50" s="8">
        <v>47</v>
      </c>
      <c r="J50" s="13"/>
      <c r="K50" s="14"/>
      <c r="L50" s="15"/>
      <c r="M50" s="15"/>
      <c r="N50" s="15"/>
    </row>
    <row r="51" spans="2:14" ht="15">
      <c r="B51" s="14">
        <v>48</v>
      </c>
      <c r="E51" s="15"/>
      <c r="F51" s="15"/>
      <c r="G51" s="15"/>
      <c r="H51" s="10"/>
      <c r="I51" s="8">
        <v>48</v>
      </c>
      <c r="J51" s="13"/>
      <c r="L51" s="15"/>
      <c r="M51" s="15"/>
      <c r="N51" s="15"/>
    </row>
    <row r="52" spans="2:14" ht="15">
      <c r="B52" s="8"/>
      <c r="E52" s="11"/>
      <c r="F52" s="11"/>
      <c r="G52" s="9"/>
      <c r="H52" s="10"/>
      <c r="I52" s="8"/>
      <c r="J52" s="8"/>
      <c r="K52" s="8"/>
      <c r="L52" s="11"/>
      <c r="M52" s="11"/>
      <c r="N52" s="9"/>
    </row>
    <row r="53" spans="2:14" ht="12.75">
      <c r="B53" s="2"/>
      <c r="E53" s="3"/>
      <c r="F53" s="3"/>
      <c r="G53" s="4"/>
      <c r="I53" s="2"/>
      <c r="J53" s="2"/>
      <c r="K53" s="2"/>
      <c r="L53" s="3"/>
      <c r="M53" s="3"/>
      <c r="N53" s="4"/>
    </row>
    <row r="54" spans="2:14" ht="12.75">
      <c r="B54" s="2"/>
      <c r="C54" s="13"/>
      <c r="D54" s="14"/>
      <c r="E54" s="3"/>
      <c r="F54" s="3"/>
      <c r="G54" s="4"/>
      <c r="I54" s="2"/>
      <c r="N54" s="4"/>
    </row>
    <row r="55" spans="2:14" ht="12.75">
      <c r="B55" s="2"/>
      <c r="E55" s="3"/>
      <c r="F55" s="3"/>
      <c r="G55" s="4"/>
      <c r="I55" s="2"/>
      <c r="N55" s="4"/>
    </row>
    <row r="56" spans="2:14" ht="12.75">
      <c r="B56" s="2"/>
      <c r="C56" s="13"/>
      <c r="D56" s="14"/>
      <c r="E56" s="3"/>
      <c r="F56" s="3"/>
      <c r="G56" s="4"/>
      <c r="I56" s="2"/>
      <c r="N56" s="4"/>
    </row>
    <row r="57" spans="2:14" ht="12.75">
      <c r="B57" s="2"/>
      <c r="E57" s="3"/>
      <c r="F57" s="3"/>
      <c r="G57" s="4"/>
      <c r="I57" s="2"/>
      <c r="N57" s="4"/>
    </row>
    <row r="58" spans="2:14" ht="12.75">
      <c r="B58" s="2"/>
      <c r="E58" s="3"/>
      <c r="F58" s="3"/>
      <c r="G58" s="4"/>
      <c r="I58" s="2"/>
      <c r="N58" s="4"/>
    </row>
    <row r="59" spans="2:14" ht="12.75">
      <c r="B59" s="2"/>
      <c r="C59" s="2"/>
      <c r="D59" s="2"/>
      <c r="E59" s="3"/>
      <c r="F59" s="3"/>
      <c r="G59" s="4"/>
      <c r="I59" s="2"/>
      <c r="N59" s="4"/>
    </row>
  </sheetData>
  <sheetProtection/>
  <printOptions/>
  <pageMargins left="0.75" right="0.75" top="0.49" bottom="0.56" header="0.5" footer="0.5"/>
  <pageSetup fitToWidth="2" fitToHeight="1" horizontalDpi="300" verticalDpi="300" orientation="portrait" paperSize="9" scale="94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90"/>
  <sheetViews>
    <sheetView zoomScale="75" zoomScaleNormal="75" zoomScalePageLayoutView="0" workbookViewId="0" topLeftCell="A1">
      <selection activeCell="A1" sqref="A1:IV1"/>
    </sheetView>
  </sheetViews>
  <sheetFormatPr defaultColWidth="9.140625" defaultRowHeight="12.75"/>
  <cols>
    <col min="1" max="1" width="8.28125" style="0" customWidth="1"/>
    <col min="3" max="3" width="13.28125" style="0" customWidth="1"/>
    <col min="4" max="4" width="15.140625" style="0" customWidth="1"/>
    <col min="5" max="5" width="11.28125" style="0" customWidth="1"/>
    <col min="6" max="6" width="10.140625" style="0" customWidth="1"/>
    <col min="7" max="7" width="12.140625" style="0" customWidth="1"/>
    <col min="8" max="8" width="25.7109375" style="0" customWidth="1"/>
    <col min="10" max="10" width="12.421875" style="0" customWidth="1"/>
    <col min="11" max="11" width="16.28125" style="0" customWidth="1"/>
    <col min="12" max="12" width="11.28125" style="0" customWidth="1"/>
    <col min="13" max="13" width="10.7109375" style="0" customWidth="1"/>
  </cols>
  <sheetData>
    <row r="1" spans="1:12" ht="20.25">
      <c r="A1" s="5" t="s">
        <v>91</v>
      </c>
      <c r="B1" s="5"/>
      <c r="C1" s="5"/>
      <c r="D1" s="5"/>
      <c r="E1" s="5"/>
      <c r="F1" s="5"/>
      <c r="G1" s="5"/>
      <c r="H1" s="5"/>
      <c r="I1" s="7"/>
      <c r="J1" s="12"/>
      <c r="K1" s="6" t="s">
        <v>96</v>
      </c>
      <c r="L1" s="6"/>
    </row>
    <row r="2" spans="1:7" ht="12.75">
      <c r="A2" s="1" t="s">
        <v>89</v>
      </c>
      <c r="G2" s="2"/>
    </row>
    <row r="3" spans="1:14" ht="12.75">
      <c r="A3" s="1" t="s">
        <v>90</v>
      </c>
      <c r="B3" s="1" t="s">
        <v>0</v>
      </c>
      <c r="C3" s="6" t="s">
        <v>1</v>
      </c>
      <c r="D3" s="6"/>
      <c r="E3" s="1" t="s">
        <v>2</v>
      </c>
      <c r="F3" s="1" t="s">
        <v>3</v>
      </c>
      <c r="G3" s="1" t="s">
        <v>4</v>
      </c>
      <c r="I3" s="1" t="s">
        <v>0</v>
      </c>
      <c r="J3" s="6" t="s">
        <v>1</v>
      </c>
      <c r="K3" s="6"/>
      <c r="L3" s="1" t="s">
        <v>2</v>
      </c>
      <c r="M3" s="1" t="s">
        <v>3</v>
      </c>
      <c r="N3" s="1" t="s">
        <v>4</v>
      </c>
    </row>
    <row r="4" spans="1:14" ht="15">
      <c r="A4">
        <v>13</v>
      </c>
      <c r="B4" s="8">
        <v>1</v>
      </c>
      <c r="C4" s="12" t="str">
        <f>IF(A4="","",VLOOKUP(A4,Entrants!$B$4:$C$86,2))</f>
        <v>DICKIE COLE</v>
      </c>
      <c r="D4" s="2"/>
      <c r="E4" s="4">
        <v>0.014166666666666666</v>
      </c>
      <c r="F4" s="4">
        <v>0.001388888888888889</v>
      </c>
      <c r="G4" s="4">
        <f aca="true" t="shared" si="0" ref="G4:G40">E4-F4</f>
        <v>0.012777777777777777</v>
      </c>
      <c r="H4" s="10"/>
      <c r="I4" s="8">
        <v>1</v>
      </c>
      <c r="J4" s="13" t="s">
        <v>5</v>
      </c>
      <c r="K4" s="14"/>
      <c r="L4" s="15">
        <v>0.014606481481481482</v>
      </c>
      <c r="M4" s="15">
        <v>0.005324074074074075</v>
      </c>
      <c r="N4" s="15">
        <v>0.009282407407407408</v>
      </c>
    </row>
    <row r="5" spans="1:14" ht="15">
      <c r="A5">
        <v>82</v>
      </c>
      <c r="B5" s="8">
        <v>2</v>
      </c>
      <c r="C5" s="12" t="str">
        <f>IF(A5="","",VLOOKUP(A5,Entrants!$B$4:$C$86,2))</f>
        <v>JOHN CURRY</v>
      </c>
      <c r="E5" s="4">
        <v>0.014212962962962962</v>
      </c>
      <c r="F5" s="4">
        <v>0.002546296296296296</v>
      </c>
      <c r="G5" s="4">
        <f t="shared" si="0"/>
        <v>0.011666666666666665</v>
      </c>
      <c r="H5" s="10"/>
      <c r="I5" s="8">
        <v>2</v>
      </c>
      <c r="J5" s="13" t="s">
        <v>12</v>
      </c>
      <c r="K5" s="17"/>
      <c r="L5" s="15">
        <v>0.014537037037037038</v>
      </c>
      <c r="M5" s="15">
        <v>0.00462962962962963</v>
      </c>
      <c r="N5" s="15">
        <v>0.009907407407407406</v>
      </c>
    </row>
    <row r="6" spans="1:14" ht="15">
      <c r="A6">
        <v>39</v>
      </c>
      <c r="B6" s="8">
        <v>3</v>
      </c>
      <c r="C6" s="12" t="str">
        <f>IF(A6="","",VLOOKUP(A6,Entrants!$B$4:$C$86,2))</f>
        <v>JOHN MALLON</v>
      </c>
      <c r="D6" s="2"/>
      <c r="E6" s="4">
        <v>0.014282407407407409</v>
      </c>
      <c r="F6" s="4">
        <v>0.0037037037037037034</v>
      </c>
      <c r="G6" s="4">
        <f t="shared" si="0"/>
        <v>0.010578703703703705</v>
      </c>
      <c r="H6" s="10"/>
      <c r="I6" s="8">
        <v>3</v>
      </c>
      <c r="J6" s="13" t="s">
        <v>44</v>
      </c>
      <c r="K6" s="14"/>
      <c r="L6" s="15">
        <v>0.014953703703703705</v>
      </c>
      <c r="M6" s="15">
        <v>0.004861111111111111</v>
      </c>
      <c r="N6" s="15">
        <v>0.010092592592592594</v>
      </c>
    </row>
    <row r="7" spans="1:14" ht="15">
      <c r="A7">
        <v>8</v>
      </c>
      <c r="B7" s="8">
        <v>4</v>
      </c>
      <c r="C7" s="12" t="str">
        <f>IF(A7="","",VLOOKUP(A7,Entrants!$B$4:$C$86,2))</f>
        <v>MICHAEL BROWN</v>
      </c>
      <c r="D7" s="2"/>
      <c r="E7" s="4">
        <v>0.014375</v>
      </c>
      <c r="F7" s="4">
        <v>0.003472222222222222</v>
      </c>
      <c r="G7" s="4">
        <f t="shared" si="0"/>
        <v>0.010902777777777779</v>
      </c>
      <c r="H7" s="10"/>
      <c r="I7" s="8">
        <v>4</v>
      </c>
      <c r="J7" s="13" t="s">
        <v>45</v>
      </c>
      <c r="K7" s="14"/>
      <c r="L7" s="15">
        <v>0.014513888888888889</v>
      </c>
      <c r="M7" s="15">
        <v>0.004398148148148148</v>
      </c>
      <c r="N7" s="15">
        <v>0.010115740740740741</v>
      </c>
    </row>
    <row r="8" spans="1:14" ht="15">
      <c r="A8">
        <v>21</v>
      </c>
      <c r="B8" s="8">
        <v>5</v>
      </c>
      <c r="C8" s="12" t="str">
        <f>IF(A8="","",VLOOKUP(A8,Entrants!$B$4:$C$86,2))</f>
        <v>KEVIN FREEMAN</v>
      </c>
      <c r="E8" s="4">
        <v>0.014409722222222221</v>
      </c>
      <c r="F8" s="4">
        <v>0.004166666666666667</v>
      </c>
      <c r="G8" s="4">
        <f t="shared" si="0"/>
        <v>0.010243055555555554</v>
      </c>
      <c r="H8" s="10"/>
      <c r="I8" s="8">
        <v>5</v>
      </c>
      <c r="J8" s="13" t="s">
        <v>22</v>
      </c>
      <c r="K8" s="14"/>
      <c r="L8" s="15">
        <v>0.014409722222222221</v>
      </c>
      <c r="M8" s="15">
        <v>0.004166666666666667</v>
      </c>
      <c r="N8" s="15">
        <v>0.010243055555555554</v>
      </c>
    </row>
    <row r="9" spans="1:14" ht="15">
      <c r="A9">
        <v>72</v>
      </c>
      <c r="B9" s="8">
        <v>6</v>
      </c>
      <c r="C9" s="12" t="str">
        <f>IF(A9="","",VLOOKUP(A9,Entrants!$B$4:$C$86,2))</f>
        <v>KEVIN WESTWOOD</v>
      </c>
      <c r="D9" s="2"/>
      <c r="E9" s="4">
        <v>0.014421296296296295</v>
      </c>
      <c r="F9" s="4">
        <v>0.003472222222222222</v>
      </c>
      <c r="G9" s="4">
        <f t="shared" si="0"/>
        <v>0.010949074074074073</v>
      </c>
      <c r="H9" s="10"/>
      <c r="I9" s="8">
        <v>6</v>
      </c>
      <c r="J9" s="13" t="s">
        <v>20</v>
      </c>
      <c r="K9" s="14"/>
      <c r="L9" s="15">
        <v>0.014444444444444446</v>
      </c>
      <c r="M9" s="15">
        <v>0.004166666666666667</v>
      </c>
      <c r="N9" s="15">
        <v>0.010277777777777778</v>
      </c>
    </row>
    <row r="10" spans="1:14" ht="15">
      <c r="A10">
        <v>56</v>
      </c>
      <c r="B10" s="8">
        <v>7</v>
      </c>
      <c r="C10" s="12" t="str">
        <f>IF(A10="","",VLOOKUP(A10,Entrants!$B$4:$C$86,2))</f>
        <v>RYAN ROBINSON</v>
      </c>
      <c r="E10" s="4">
        <v>0.014432870370370372</v>
      </c>
      <c r="F10" s="4">
        <v>0.003935185185185186</v>
      </c>
      <c r="G10" s="4">
        <f t="shared" si="0"/>
        <v>0.010497685185185186</v>
      </c>
      <c r="H10" s="10"/>
      <c r="I10" s="8">
        <v>7</v>
      </c>
      <c r="J10" s="13" t="s">
        <v>56</v>
      </c>
      <c r="K10" s="14"/>
      <c r="L10" s="15">
        <v>0.014571759259259258</v>
      </c>
      <c r="M10" s="15">
        <v>0.004166666666666667</v>
      </c>
      <c r="N10" s="15">
        <v>0.01040509259259259</v>
      </c>
    </row>
    <row r="11" spans="1:14" ht="15">
      <c r="A11">
        <v>43</v>
      </c>
      <c r="B11" s="8">
        <v>8</v>
      </c>
      <c r="C11" s="12" t="str">
        <f>IF(A11="","",VLOOKUP(A11,Entrants!$B$4:$C$86,2))</f>
        <v>TERRY MCCABE</v>
      </c>
      <c r="D11" s="2"/>
      <c r="E11" s="4">
        <v>0.014432870370370372</v>
      </c>
      <c r="F11" s="4">
        <v>0.002777777777777778</v>
      </c>
      <c r="G11" s="4">
        <f t="shared" si="0"/>
        <v>0.011655092592592594</v>
      </c>
      <c r="H11" s="10"/>
      <c r="I11" s="8">
        <v>8</v>
      </c>
      <c r="J11" s="13" t="s">
        <v>18</v>
      </c>
      <c r="K11" s="14"/>
      <c r="L11" s="15">
        <v>0.014618055555555556</v>
      </c>
      <c r="M11" s="15">
        <v>0.004166666666666667</v>
      </c>
      <c r="N11" s="15">
        <v>0.010451388888888889</v>
      </c>
    </row>
    <row r="12" spans="1:14" ht="15">
      <c r="A12">
        <v>12</v>
      </c>
      <c r="B12" s="8">
        <v>9</v>
      </c>
      <c r="C12" s="12" t="str">
        <f>IF(A12="","",VLOOKUP(A12,Entrants!$B$4:$C$86,2))</f>
        <v>MARK COCHRANE</v>
      </c>
      <c r="E12" s="4">
        <v>0.014444444444444446</v>
      </c>
      <c r="F12" s="4">
        <v>0.004166666666666667</v>
      </c>
      <c r="G12" s="4">
        <f t="shared" si="0"/>
        <v>0.010277777777777778</v>
      </c>
      <c r="H12" s="10"/>
      <c r="I12" s="8">
        <v>9</v>
      </c>
      <c r="J12" s="13" t="s">
        <v>19</v>
      </c>
      <c r="K12" s="17"/>
      <c r="L12" s="15">
        <v>0.014432870370370372</v>
      </c>
      <c r="M12" s="15">
        <v>0.003935185185185186</v>
      </c>
      <c r="N12" s="15">
        <v>0.010497685185185186</v>
      </c>
    </row>
    <row r="13" spans="1:14" ht="15">
      <c r="A13">
        <v>33</v>
      </c>
      <c r="B13" s="8">
        <v>10</v>
      </c>
      <c r="C13" s="12" t="str">
        <f>IF(A13="","",VLOOKUP(A13,Entrants!$B$4:$C$86,2))</f>
        <v>RON INGRAM</v>
      </c>
      <c r="E13" s="4">
        <v>0.014490740740740742</v>
      </c>
      <c r="F13" s="4">
        <v>0.002777777777777778</v>
      </c>
      <c r="G13" s="4">
        <f t="shared" si="0"/>
        <v>0.011712962962962963</v>
      </c>
      <c r="H13" s="10"/>
      <c r="I13" s="8">
        <v>10</v>
      </c>
      <c r="J13" s="13" t="s">
        <v>16</v>
      </c>
      <c r="K13" s="17"/>
      <c r="L13" s="15">
        <v>0.014675925925925926</v>
      </c>
      <c r="M13" s="15">
        <v>0.004166666666666667</v>
      </c>
      <c r="N13" s="15">
        <v>0.01050925925925926</v>
      </c>
    </row>
    <row r="14" spans="1:14" ht="15">
      <c r="A14">
        <v>83</v>
      </c>
      <c r="B14" s="8">
        <v>11</v>
      </c>
      <c r="C14" s="12" t="str">
        <f>IF(A14="","",VLOOKUP(A14,Entrants!$B$4:$C$86,2))</f>
        <v>LEANNE PRINGLE</v>
      </c>
      <c r="E14" s="4">
        <v>0.014502314814814815</v>
      </c>
      <c r="F14" s="4">
        <v>0.003009259259259259</v>
      </c>
      <c r="G14" s="4">
        <f t="shared" si="0"/>
        <v>0.011493055555555557</v>
      </c>
      <c r="H14" s="10"/>
      <c r="I14" s="8">
        <v>11</v>
      </c>
      <c r="J14" s="13" t="s">
        <v>47</v>
      </c>
      <c r="K14" s="17"/>
      <c r="L14" s="15">
        <v>0.014282407407407409</v>
      </c>
      <c r="M14" s="15">
        <v>0.0037037037037037034</v>
      </c>
      <c r="N14" s="15">
        <v>0.010578703703703705</v>
      </c>
    </row>
    <row r="15" spans="1:14" ht="15">
      <c r="A15">
        <v>23</v>
      </c>
      <c r="B15" s="8">
        <v>12</v>
      </c>
      <c r="C15" s="12" t="str">
        <f>IF(A15="","",VLOOKUP(A15,Entrants!$B$4:$C$86,2))</f>
        <v>MARTIN GAUGHAN</v>
      </c>
      <c r="D15" s="2"/>
      <c r="E15" s="4">
        <v>0.014513888888888889</v>
      </c>
      <c r="F15" s="4">
        <v>0.004398148148148148</v>
      </c>
      <c r="G15" s="4">
        <f t="shared" si="0"/>
        <v>0.010115740740740741</v>
      </c>
      <c r="H15" s="10"/>
      <c r="I15" s="8">
        <v>12</v>
      </c>
      <c r="J15" s="13" t="s">
        <v>58</v>
      </c>
      <c r="K15" s="17"/>
      <c r="L15" s="15">
        <v>0.014780092592592595</v>
      </c>
      <c r="M15" s="15">
        <v>0.004166666666666667</v>
      </c>
      <c r="N15" s="15">
        <v>0.010613425925925929</v>
      </c>
    </row>
    <row r="16" spans="1:14" ht="15">
      <c r="A16">
        <v>58</v>
      </c>
      <c r="B16" s="8">
        <v>13</v>
      </c>
      <c r="C16" s="12" t="str">
        <f>IF(A16="","",VLOOKUP(A16,Entrants!$B$4:$C$86,2))</f>
        <v>ADAM ROBINSON</v>
      </c>
      <c r="E16" s="4">
        <v>0.014537037037037038</v>
      </c>
      <c r="F16" s="4">
        <v>0.00462962962962963</v>
      </c>
      <c r="G16" s="4">
        <f t="shared" si="0"/>
        <v>0.009907407407407406</v>
      </c>
      <c r="H16" s="10"/>
      <c r="I16" s="8">
        <v>13</v>
      </c>
      <c r="J16" s="13" t="s">
        <v>28</v>
      </c>
      <c r="K16" s="17"/>
      <c r="L16" s="15">
        <v>0.014548611111111111</v>
      </c>
      <c r="M16" s="15">
        <v>0.0037037037037037034</v>
      </c>
      <c r="N16" s="15">
        <v>0.010844907407407407</v>
      </c>
    </row>
    <row r="17" spans="1:14" ht="15">
      <c r="A17">
        <v>11</v>
      </c>
      <c r="B17" s="8">
        <v>14</v>
      </c>
      <c r="C17" s="12" t="str">
        <f>IF(A17="","",VLOOKUP(A17,Entrants!$B$4:$C$86,2))</f>
        <v>IAN CANSFIELD</v>
      </c>
      <c r="D17" s="2"/>
      <c r="E17" s="4">
        <v>0.014548611111111111</v>
      </c>
      <c r="F17" s="4">
        <v>0.0037037037037037034</v>
      </c>
      <c r="G17" s="4">
        <f t="shared" si="0"/>
        <v>0.010844907407407407</v>
      </c>
      <c r="H17" s="10"/>
      <c r="I17" s="8">
        <v>14</v>
      </c>
      <c r="J17" s="13" t="s">
        <v>27</v>
      </c>
      <c r="K17" s="14"/>
      <c r="L17" s="15">
        <v>0.014375</v>
      </c>
      <c r="M17" s="15">
        <v>0.003472222222222222</v>
      </c>
      <c r="N17" s="15">
        <v>0.010902777777777779</v>
      </c>
    </row>
    <row r="18" spans="1:14" ht="15">
      <c r="A18">
        <v>46</v>
      </c>
      <c r="B18" s="8">
        <v>15</v>
      </c>
      <c r="C18" s="12" t="str">
        <f>IF(A18="","",VLOOKUP(A18,Entrants!$B$4:$C$86,2))</f>
        <v>STEPHEN NENDICK</v>
      </c>
      <c r="D18" s="2"/>
      <c r="E18" s="4">
        <v>0.014560185185185183</v>
      </c>
      <c r="F18" s="4">
        <v>0.0032407407407407406</v>
      </c>
      <c r="G18" s="4">
        <f t="shared" si="0"/>
        <v>0.011319444444444443</v>
      </c>
      <c r="H18" s="10"/>
      <c r="I18" s="8">
        <v>15</v>
      </c>
      <c r="J18" s="13" t="s">
        <v>31</v>
      </c>
      <c r="K18" s="14"/>
      <c r="L18" s="15">
        <v>0.014421296296296295</v>
      </c>
      <c r="M18" s="15">
        <v>0.003472222222222222</v>
      </c>
      <c r="N18" s="15">
        <v>0.010949074074074073</v>
      </c>
    </row>
    <row r="19" spans="1:14" ht="15">
      <c r="A19">
        <v>17</v>
      </c>
      <c r="B19" s="8">
        <v>16</v>
      </c>
      <c r="C19" s="12" t="str">
        <f>IF(A19="","",VLOOKUP(A19,Entrants!$B$4:$C$86,2))</f>
        <v>PHILIP DICKINSON</v>
      </c>
      <c r="D19" s="2"/>
      <c r="E19" s="4">
        <v>0.014571759259259258</v>
      </c>
      <c r="F19" s="4">
        <v>0.004166666666666667</v>
      </c>
      <c r="G19" s="4">
        <f t="shared" si="0"/>
        <v>0.01040509259259259</v>
      </c>
      <c r="H19" s="10"/>
      <c r="I19" s="8">
        <v>16</v>
      </c>
      <c r="J19" s="13" t="s">
        <v>24</v>
      </c>
      <c r="K19" s="14"/>
      <c r="L19" s="15">
        <v>0.014976851851851852</v>
      </c>
      <c r="M19" s="15">
        <v>0.003935185185185186</v>
      </c>
      <c r="N19" s="15">
        <v>0.011041666666666667</v>
      </c>
    </row>
    <row r="20" spans="1:14" ht="15">
      <c r="A20">
        <v>37</v>
      </c>
      <c r="B20" s="8">
        <v>17</v>
      </c>
      <c r="C20" s="12" t="str">
        <f>IF(A20="","",VLOOKUP(A20,Entrants!$B$4:$C$86,2))</f>
        <v>SEAN KIRTLEY</v>
      </c>
      <c r="E20" s="4">
        <v>0.014606481481481482</v>
      </c>
      <c r="F20" s="4">
        <v>0.005324074074074075</v>
      </c>
      <c r="G20" s="4">
        <f t="shared" si="0"/>
        <v>0.009282407407407408</v>
      </c>
      <c r="H20" s="10"/>
      <c r="I20" s="8">
        <v>17</v>
      </c>
      <c r="J20" s="13" t="s">
        <v>14</v>
      </c>
      <c r="K20" s="14"/>
      <c r="L20" s="15">
        <v>0.015555555555555553</v>
      </c>
      <c r="M20" s="15">
        <v>0.004398148148148148</v>
      </c>
      <c r="N20" s="15">
        <v>0.011157407407407404</v>
      </c>
    </row>
    <row r="21" spans="1:14" ht="15">
      <c r="A21">
        <v>71</v>
      </c>
      <c r="B21" s="8">
        <v>18</v>
      </c>
      <c r="C21" s="12" t="str">
        <f>IF(A21="","",VLOOKUP(A21,Entrants!$B$4:$C$86,2))</f>
        <v>STEVE WALKER</v>
      </c>
      <c r="D21" s="2"/>
      <c r="E21" s="4">
        <v>0.014618055555555556</v>
      </c>
      <c r="F21" s="4">
        <v>0.004166666666666667</v>
      </c>
      <c r="G21" s="4">
        <f t="shared" si="0"/>
        <v>0.010451388888888889</v>
      </c>
      <c r="H21" s="10"/>
      <c r="I21" s="8">
        <v>18</v>
      </c>
      <c r="J21" s="13" t="s">
        <v>57</v>
      </c>
      <c r="K21" s="17"/>
      <c r="L21" s="15">
        <v>0.014560185185185183</v>
      </c>
      <c r="M21" s="15">
        <v>0.0032407407407407406</v>
      </c>
      <c r="N21" s="15">
        <v>0.011319444444444443</v>
      </c>
    </row>
    <row r="22" spans="1:14" ht="15">
      <c r="A22">
        <v>80</v>
      </c>
      <c r="B22" s="8">
        <v>19</v>
      </c>
      <c r="C22" s="12" t="str">
        <f>IF(A22="","",VLOOKUP(A22,Entrants!$B$4:$C$86,2))</f>
        <v>KIRSTY HUNTINGTON</v>
      </c>
      <c r="D22" s="2"/>
      <c r="E22" s="4">
        <v>0.014641203703703703</v>
      </c>
      <c r="F22" s="4">
        <v>0.002314814814814815</v>
      </c>
      <c r="G22" s="4">
        <f t="shared" si="0"/>
        <v>0.012326388888888888</v>
      </c>
      <c r="H22" s="10"/>
      <c r="I22" s="8">
        <v>19</v>
      </c>
      <c r="J22" s="13" t="s">
        <v>51</v>
      </c>
      <c r="K22" s="14"/>
      <c r="L22" s="15">
        <v>0.014502314814814815</v>
      </c>
      <c r="M22" s="15">
        <v>0.003009259259259259</v>
      </c>
      <c r="N22" s="15">
        <v>0.011493055555555557</v>
      </c>
    </row>
    <row r="23" spans="1:14" ht="15">
      <c r="A23">
        <v>42</v>
      </c>
      <c r="B23" s="8">
        <v>20</v>
      </c>
      <c r="C23" s="12" t="str">
        <f>IF(A23="","",VLOOKUP(A23,Entrants!$B$4:$C$86,2))</f>
        <v>GLORIA MCCABE</v>
      </c>
      <c r="E23" s="4">
        <v>0.014652777777777778</v>
      </c>
      <c r="F23" s="4">
        <v>0</v>
      </c>
      <c r="G23" s="4">
        <f t="shared" si="0"/>
        <v>0.014652777777777778</v>
      </c>
      <c r="H23" s="10"/>
      <c r="I23" s="8">
        <v>20</v>
      </c>
      <c r="J23" s="13" t="s">
        <v>10</v>
      </c>
      <c r="K23" s="14"/>
      <c r="L23" s="15">
        <v>0.014826388888888889</v>
      </c>
      <c r="M23" s="15">
        <v>0.0032407407407407406</v>
      </c>
      <c r="N23" s="15">
        <v>0.011585648148148149</v>
      </c>
    </row>
    <row r="24" spans="1:14" ht="15">
      <c r="A24">
        <v>24</v>
      </c>
      <c r="B24" s="8">
        <v>21</v>
      </c>
      <c r="C24" s="12" t="str">
        <f>IF(A24="","",VLOOKUP(A24,Entrants!$B$4:$C$86,2))</f>
        <v>STEVE GILLESPIE</v>
      </c>
      <c r="D24" s="2"/>
      <c r="E24" s="4">
        <v>0.014675925925925926</v>
      </c>
      <c r="F24" s="4">
        <v>0.004166666666666667</v>
      </c>
      <c r="G24" s="4">
        <f t="shared" si="0"/>
        <v>0.01050925925925926</v>
      </c>
      <c r="H24" s="10"/>
      <c r="I24" s="8">
        <v>21</v>
      </c>
      <c r="J24" s="13" t="s">
        <v>52</v>
      </c>
      <c r="K24" s="14"/>
      <c r="L24" s="15">
        <v>0.014432870370370372</v>
      </c>
      <c r="M24" s="15">
        <v>0.002777777777777778</v>
      </c>
      <c r="N24" s="15">
        <v>0.011655092592592594</v>
      </c>
    </row>
    <row r="25" spans="1:14" ht="15">
      <c r="A25">
        <v>16</v>
      </c>
      <c r="B25" s="8">
        <v>22</v>
      </c>
      <c r="C25" s="12" t="str">
        <f>IF(A25="","",VLOOKUP(A25,Entrants!$B$4:$C$86,2))</f>
        <v>MALCOLM DARBYSHIRE</v>
      </c>
      <c r="D25" s="2"/>
      <c r="E25" s="4">
        <v>0.014780092592592595</v>
      </c>
      <c r="F25" s="4">
        <v>0.004166666666666667</v>
      </c>
      <c r="G25" s="4">
        <f t="shared" si="0"/>
        <v>0.010613425925925929</v>
      </c>
      <c r="H25" s="10"/>
      <c r="I25" s="8">
        <v>22</v>
      </c>
      <c r="J25" s="13" t="s">
        <v>46</v>
      </c>
      <c r="K25" s="14"/>
      <c r="L25" s="15">
        <v>0.014212962962962962</v>
      </c>
      <c r="M25" s="15">
        <v>0.002546296296296296</v>
      </c>
      <c r="N25" s="15">
        <v>0.011666666666666665</v>
      </c>
    </row>
    <row r="26" spans="1:14" ht="15">
      <c r="A26">
        <v>35</v>
      </c>
      <c r="B26" s="8">
        <v>23</v>
      </c>
      <c r="C26" s="12" t="str">
        <f>IF(A26="","",VLOOKUP(A26,Entrants!$B$4:$C$86,2))</f>
        <v>PAUL MASON</v>
      </c>
      <c r="D26" s="2"/>
      <c r="E26" s="4">
        <v>0.014826388888888889</v>
      </c>
      <c r="F26" s="4">
        <v>0.0032407407407407406</v>
      </c>
      <c r="G26" s="4">
        <f t="shared" si="0"/>
        <v>0.011585648148148149</v>
      </c>
      <c r="H26" s="10"/>
      <c r="I26" s="8">
        <v>23</v>
      </c>
      <c r="J26" s="13" t="s">
        <v>54</v>
      </c>
      <c r="K26" s="17"/>
      <c r="L26" s="15">
        <v>0.014490740740740742</v>
      </c>
      <c r="M26" s="15">
        <v>0.002777777777777778</v>
      </c>
      <c r="N26" s="15">
        <v>0.011712962962962963</v>
      </c>
    </row>
    <row r="27" spans="1:14" ht="15">
      <c r="A27">
        <v>19</v>
      </c>
      <c r="B27" s="8">
        <v>24</v>
      </c>
      <c r="C27" s="12" t="str">
        <f>IF(A27="","",VLOOKUP(A27,Entrants!$B$4:$C$86,2))</f>
        <v>LOUISE FARMER</v>
      </c>
      <c r="D27" s="2"/>
      <c r="E27" s="4">
        <v>0.014837962962962963</v>
      </c>
      <c r="F27" s="4">
        <v>0.001388888888888889</v>
      </c>
      <c r="G27" s="4">
        <f t="shared" si="0"/>
        <v>0.013449074074074073</v>
      </c>
      <c r="H27" s="10"/>
      <c r="I27" s="8">
        <v>24</v>
      </c>
      <c r="J27" s="13" t="s">
        <v>25</v>
      </c>
      <c r="K27" s="17"/>
      <c r="L27" s="15">
        <v>0.015497685185185186</v>
      </c>
      <c r="M27" s="15">
        <v>0.0037037037037037034</v>
      </c>
      <c r="N27" s="15">
        <v>0.011793981481481482</v>
      </c>
    </row>
    <row r="28" spans="1:14" ht="15">
      <c r="A28">
        <v>73</v>
      </c>
      <c r="B28" s="8">
        <v>25</v>
      </c>
      <c r="C28" s="12" t="str">
        <f>IF(A28="","",VLOOKUP(A28,Entrants!$B$4:$C$86,2))</f>
        <v>CHRISTINE WILLSHIRE</v>
      </c>
      <c r="E28" s="4">
        <v>0.014884259259259259</v>
      </c>
      <c r="F28" s="4">
        <v>0.0004629629629629629</v>
      </c>
      <c r="G28" s="4">
        <f t="shared" si="0"/>
        <v>0.014421296296296295</v>
      </c>
      <c r="H28" s="10"/>
      <c r="I28" s="8">
        <v>25</v>
      </c>
      <c r="J28" s="13" t="s">
        <v>39</v>
      </c>
      <c r="K28" s="14"/>
      <c r="L28" s="15">
        <v>0.014930555555555556</v>
      </c>
      <c r="M28" s="15">
        <v>0.003009259259259259</v>
      </c>
      <c r="N28" s="15">
        <v>0.011921296296296298</v>
      </c>
    </row>
    <row r="29" spans="1:14" ht="15">
      <c r="A29">
        <v>1</v>
      </c>
      <c r="B29" s="8">
        <v>26</v>
      </c>
      <c r="C29" s="12" t="str">
        <f>IF(A29="","",VLOOKUP(A29,Entrants!$B$4:$C$86,2))</f>
        <v>ANGIE BROWN</v>
      </c>
      <c r="E29" s="4">
        <v>0.014907407407407406</v>
      </c>
      <c r="F29" s="4">
        <v>0.002546296296296296</v>
      </c>
      <c r="G29" s="4">
        <f t="shared" si="0"/>
        <v>0.01236111111111111</v>
      </c>
      <c r="H29" s="10"/>
      <c r="I29" s="8">
        <v>26</v>
      </c>
      <c r="J29" s="13" t="s">
        <v>49</v>
      </c>
      <c r="K29" s="14"/>
      <c r="L29" s="15">
        <v>0.015405092592592593</v>
      </c>
      <c r="M29" s="15">
        <v>0.003472222222222222</v>
      </c>
      <c r="N29" s="15">
        <v>0.011932870370370371</v>
      </c>
    </row>
    <row r="30" spans="1:14" ht="15">
      <c r="A30">
        <v>14</v>
      </c>
      <c r="B30" s="8">
        <v>27</v>
      </c>
      <c r="C30" s="12" t="str">
        <f>IF(A30="","",VLOOKUP(A30,Entrants!$B$4:$C$86,2))</f>
        <v>DAVE COX</v>
      </c>
      <c r="E30" s="4">
        <v>0.014930555555555556</v>
      </c>
      <c r="F30" s="4">
        <v>0.003009259259259259</v>
      </c>
      <c r="G30" s="4">
        <f t="shared" si="0"/>
        <v>0.011921296296296298</v>
      </c>
      <c r="H30" s="10"/>
      <c r="I30" s="8">
        <v>27</v>
      </c>
      <c r="J30" s="13" t="s">
        <v>36</v>
      </c>
      <c r="K30" s="17"/>
      <c r="L30" s="15">
        <v>0.015150462962962963</v>
      </c>
      <c r="M30" s="15">
        <v>0.003009259259259259</v>
      </c>
      <c r="N30" s="15">
        <v>0.012141203703703704</v>
      </c>
    </row>
    <row r="31" spans="1:14" ht="15">
      <c r="A31">
        <v>63</v>
      </c>
      <c r="B31" s="8">
        <v>28</v>
      </c>
      <c r="C31" s="12" t="str">
        <f>IF(A31="","",VLOOKUP(A31,Entrants!$B$4:$C$86,2))</f>
        <v>DALE SMITH</v>
      </c>
      <c r="E31" s="4">
        <v>0.014953703703703705</v>
      </c>
      <c r="F31" s="4">
        <v>0.004861111111111111</v>
      </c>
      <c r="G31" s="4">
        <f t="shared" si="0"/>
        <v>0.010092592592592594</v>
      </c>
      <c r="H31" s="10"/>
      <c r="I31" s="8">
        <v>28</v>
      </c>
      <c r="J31" s="13" t="s">
        <v>33</v>
      </c>
      <c r="K31" s="17"/>
      <c r="L31" s="15">
        <v>0.014641203703703703</v>
      </c>
      <c r="M31" s="15">
        <v>0.002314814814814815</v>
      </c>
      <c r="N31" s="15">
        <v>0.012326388888888888</v>
      </c>
    </row>
    <row r="32" spans="1:14" ht="15">
      <c r="A32">
        <v>20</v>
      </c>
      <c r="B32" s="8">
        <v>29</v>
      </c>
      <c r="C32" s="12" t="str">
        <f>IF(A32="","",VLOOKUP(A32,Entrants!$B$4:$C$86,2))</f>
        <v>JOE FRAZER</v>
      </c>
      <c r="D32" s="2"/>
      <c r="E32" s="4">
        <v>0.014976851851851852</v>
      </c>
      <c r="F32" s="4">
        <v>0.003935185185185186</v>
      </c>
      <c r="G32" s="4">
        <f t="shared" si="0"/>
        <v>0.011041666666666667</v>
      </c>
      <c r="H32" s="10"/>
      <c r="I32" s="8">
        <v>29</v>
      </c>
      <c r="J32" s="13" t="s">
        <v>6</v>
      </c>
      <c r="K32" s="17"/>
      <c r="L32" s="15">
        <v>0.014907407407407406</v>
      </c>
      <c r="M32" s="15">
        <v>0.002546296296296296</v>
      </c>
      <c r="N32" s="15">
        <v>0.01236111111111111</v>
      </c>
    </row>
    <row r="33" spans="1:14" ht="15">
      <c r="A33">
        <v>48</v>
      </c>
      <c r="B33" s="8">
        <v>30</v>
      </c>
      <c r="C33" s="12" t="str">
        <f>IF(A33="","",VLOOKUP(A33,Entrants!$B$4:$C$86,2))</f>
        <v>ANNE POTTS</v>
      </c>
      <c r="D33" s="2"/>
      <c r="E33" s="4">
        <v>0.015150462962962963</v>
      </c>
      <c r="F33" s="4">
        <v>0.003009259259259259</v>
      </c>
      <c r="G33" s="4">
        <f t="shared" si="0"/>
        <v>0.012141203703703704</v>
      </c>
      <c r="H33" s="10"/>
      <c r="I33" s="8">
        <v>30</v>
      </c>
      <c r="J33" s="13" t="s">
        <v>37</v>
      </c>
      <c r="K33" s="17"/>
      <c r="L33" s="15">
        <v>0.015590277777777778</v>
      </c>
      <c r="M33" s="15">
        <v>0.003009259259259259</v>
      </c>
      <c r="N33" s="15">
        <v>0.01258101851851852</v>
      </c>
    </row>
    <row r="34" spans="1:14" ht="15">
      <c r="A34">
        <v>41</v>
      </c>
      <c r="B34" s="8">
        <v>31</v>
      </c>
      <c r="C34" s="12" t="str">
        <f>IF(A34="","",VLOOKUP(A34,Entrants!$B$4:$C$86,2))</f>
        <v>MARK MARTIN</v>
      </c>
      <c r="D34" s="2"/>
      <c r="E34" s="4">
        <v>0.015405092592592593</v>
      </c>
      <c r="F34" s="4">
        <v>0.003472222222222222</v>
      </c>
      <c r="G34" s="4">
        <f t="shared" si="0"/>
        <v>0.011932870370370371</v>
      </c>
      <c r="H34" s="10"/>
      <c r="I34" s="8">
        <v>31</v>
      </c>
      <c r="J34" s="13" t="s">
        <v>59</v>
      </c>
      <c r="K34" s="17"/>
      <c r="L34" s="15">
        <v>0.014166666666666666</v>
      </c>
      <c r="M34" s="15">
        <v>0.001388888888888889</v>
      </c>
      <c r="N34" s="15">
        <v>0.012777777777777777</v>
      </c>
    </row>
    <row r="35" spans="1:14" ht="15">
      <c r="A35">
        <v>18</v>
      </c>
      <c r="B35" s="8">
        <v>32</v>
      </c>
      <c r="C35" s="12" t="str">
        <f>IF(A35="","",VLOOKUP(A35,Entrants!$B$4:$C$86,2))</f>
        <v>RALPH DICKINSON</v>
      </c>
      <c r="E35" s="4">
        <v>0.015497685185185186</v>
      </c>
      <c r="F35" s="4">
        <v>0.0037037037037037034</v>
      </c>
      <c r="G35" s="4">
        <f t="shared" si="0"/>
        <v>0.011793981481481482</v>
      </c>
      <c r="H35" s="10"/>
      <c r="I35" s="8">
        <v>32</v>
      </c>
      <c r="J35" s="17" t="s">
        <v>13</v>
      </c>
      <c r="K35" s="17"/>
      <c r="L35" s="15">
        <v>0.014837962962962963</v>
      </c>
      <c r="M35" s="15">
        <v>0.001388888888888889</v>
      </c>
      <c r="N35" s="15">
        <v>0.013449074074074073</v>
      </c>
    </row>
    <row r="36" spans="1:14" ht="15">
      <c r="A36">
        <v>55</v>
      </c>
      <c r="B36" s="8">
        <v>33</v>
      </c>
      <c r="C36" s="12" t="str">
        <f>IF(A36="","",VLOOKUP(A36,Entrants!$B$4:$C$86,2))</f>
        <v>IAN RICHARDSON</v>
      </c>
      <c r="D36" s="2"/>
      <c r="E36" s="4">
        <v>0.015555555555555553</v>
      </c>
      <c r="F36" s="4">
        <v>0.004398148148148148</v>
      </c>
      <c r="G36" s="4">
        <f t="shared" si="0"/>
        <v>0.011157407407407404</v>
      </c>
      <c r="H36" s="10"/>
      <c r="I36" s="8">
        <v>33</v>
      </c>
      <c r="J36" s="13" t="s">
        <v>60</v>
      </c>
      <c r="K36" s="14"/>
      <c r="L36" s="15">
        <v>0.01601851851851852</v>
      </c>
      <c r="M36" s="15">
        <v>0.002546296296296296</v>
      </c>
      <c r="N36" s="15">
        <v>0.013472222222222222</v>
      </c>
    </row>
    <row r="37" spans="1:14" ht="15">
      <c r="A37">
        <v>78</v>
      </c>
      <c r="B37" s="8">
        <v>34</v>
      </c>
      <c r="C37" s="12" t="str">
        <f>IF(A37="","",VLOOKUP(A37,Entrants!$B$4:$C$86,2))</f>
        <v>GEORGE YOUNG</v>
      </c>
      <c r="D37" s="2"/>
      <c r="E37" s="4">
        <v>0.015590277777777778</v>
      </c>
      <c r="F37" s="4">
        <v>0.003009259259259259</v>
      </c>
      <c r="G37" s="4">
        <f t="shared" si="0"/>
        <v>0.01258101851851852</v>
      </c>
      <c r="H37" s="10"/>
      <c r="I37" s="8">
        <v>34</v>
      </c>
      <c r="J37" s="13" t="s">
        <v>23</v>
      </c>
      <c r="K37" s="14"/>
      <c r="L37" s="15">
        <v>0.015844907407407408</v>
      </c>
      <c r="M37" s="15">
        <v>0.0018518518518518517</v>
      </c>
      <c r="N37" s="15">
        <v>0.013993055555555557</v>
      </c>
    </row>
    <row r="38" spans="1:14" ht="15">
      <c r="A38">
        <v>15</v>
      </c>
      <c r="B38" s="8">
        <v>35</v>
      </c>
      <c r="C38" s="12" t="str">
        <f>IF(A38="","",VLOOKUP(A38,Entrants!$B$4:$C$86,2))</f>
        <v>PAULINE CUNNINGHAM</v>
      </c>
      <c r="E38" s="4">
        <v>0.015844907407407408</v>
      </c>
      <c r="F38" s="4">
        <v>0.0018518518518518517</v>
      </c>
      <c r="G38" s="4">
        <f t="shared" si="0"/>
        <v>0.013993055555555557</v>
      </c>
      <c r="H38" s="10"/>
      <c r="I38" s="8">
        <v>35</v>
      </c>
      <c r="J38" s="13" t="s">
        <v>26</v>
      </c>
      <c r="K38" s="14"/>
      <c r="L38" s="15">
        <v>0.014884259259259259</v>
      </c>
      <c r="M38" s="15">
        <v>0.0004629629629629629</v>
      </c>
      <c r="N38" s="15">
        <v>0.014421296296296295</v>
      </c>
    </row>
    <row r="39" spans="1:14" ht="15">
      <c r="A39">
        <v>60</v>
      </c>
      <c r="B39" s="8">
        <v>36</v>
      </c>
      <c r="C39" s="12" t="str">
        <f>IF(A39="","",VLOOKUP(A39,Entrants!$B$4:$C$86,2))</f>
        <v>JOCELYN SMITH</v>
      </c>
      <c r="E39" s="4">
        <v>0.01596064814814815</v>
      </c>
      <c r="F39" s="4">
        <v>0.0004629629629629629</v>
      </c>
      <c r="G39" s="4">
        <f t="shared" si="0"/>
        <v>0.015497685185185187</v>
      </c>
      <c r="H39" s="10"/>
      <c r="I39" s="8">
        <v>36</v>
      </c>
      <c r="J39" s="13" t="s">
        <v>17</v>
      </c>
      <c r="K39" s="14"/>
      <c r="L39" s="15">
        <v>0.014652777777777778</v>
      </c>
      <c r="M39" s="15">
        <v>0</v>
      </c>
      <c r="N39" s="15">
        <v>0.014652777777777778</v>
      </c>
    </row>
    <row r="40" spans="1:14" ht="15">
      <c r="A40">
        <v>75</v>
      </c>
      <c r="B40" s="8">
        <v>37</v>
      </c>
      <c r="C40" s="12" t="str">
        <f>IF(A40="","",VLOOKUP(A40,Entrants!$B$4:$C$86,2))</f>
        <v>EDDIE WOODS</v>
      </c>
      <c r="E40" s="4">
        <v>0.01601851851851852</v>
      </c>
      <c r="F40" s="4">
        <v>0.002546296296296296</v>
      </c>
      <c r="G40" s="4">
        <f t="shared" si="0"/>
        <v>0.013472222222222222</v>
      </c>
      <c r="H40" s="10"/>
      <c r="I40" s="8">
        <v>37</v>
      </c>
      <c r="J40" s="13" t="s">
        <v>8</v>
      </c>
      <c r="K40" s="14"/>
      <c r="L40" s="15">
        <v>0.01596064814814815</v>
      </c>
      <c r="M40" s="15">
        <v>0.0004629629629629629</v>
      </c>
      <c r="N40" s="15">
        <v>0.015497685185185187</v>
      </c>
    </row>
    <row r="41" spans="2:14" ht="15">
      <c r="B41" s="8">
        <v>38</v>
      </c>
      <c r="C41" s="12">
        <f>IF(A41="","",VLOOKUP(A41,Entrants!$B$4:$C$86,2))</f>
      </c>
      <c r="E41" s="4"/>
      <c r="F41" s="4"/>
      <c r="G41" s="4"/>
      <c r="H41" s="10"/>
      <c r="I41" s="8">
        <v>38</v>
      </c>
      <c r="J41" s="14" t="s">
        <v>94</v>
      </c>
      <c r="K41" s="14"/>
      <c r="L41" s="15"/>
      <c r="M41" s="15"/>
      <c r="N41" s="15"/>
    </row>
    <row r="42" spans="2:14" ht="15">
      <c r="B42" s="8">
        <v>39</v>
      </c>
      <c r="C42" s="12">
        <f>IF(A42="","",VLOOKUP(A42,Entrants!$B$4:$C$86,2))</f>
      </c>
      <c r="E42" s="4"/>
      <c r="F42" s="4"/>
      <c r="G42" s="4"/>
      <c r="H42" s="10"/>
      <c r="I42" s="8">
        <v>39</v>
      </c>
      <c r="J42" s="14" t="s">
        <v>94</v>
      </c>
      <c r="K42" s="14"/>
      <c r="L42" s="15"/>
      <c r="M42" s="15"/>
      <c r="N42" s="15"/>
    </row>
    <row r="43" spans="2:14" ht="15">
      <c r="B43" s="8">
        <v>40</v>
      </c>
      <c r="C43" s="12">
        <f>IF(A43="","",VLOOKUP(A43,Entrants!$B$4:$C$86,2))</f>
      </c>
      <c r="E43" s="4"/>
      <c r="F43" s="4"/>
      <c r="G43" s="4"/>
      <c r="H43" s="10"/>
      <c r="I43" s="8">
        <v>40</v>
      </c>
      <c r="J43" s="14" t="s">
        <v>94</v>
      </c>
      <c r="K43" s="14"/>
      <c r="L43" s="15"/>
      <c r="M43" s="15"/>
      <c r="N43" s="15"/>
    </row>
    <row r="44" spans="2:14" ht="15">
      <c r="B44" s="8">
        <v>41</v>
      </c>
      <c r="C44" s="12">
        <f>IF(A44="","",VLOOKUP(A44,Entrants!$B$4:$C$86,2))</f>
      </c>
      <c r="E44" s="4"/>
      <c r="F44" s="4"/>
      <c r="G44" s="4"/>
      <c r="H44" s="10"/>
      <c r="I44" s="8">
        <v>41</v>
      </c>
      <c r="J44" s="14" t="s">
        <v>94</v>
      </c>
      <c r="K44" s="14"/>
      <c r="L44" s="15"/>
      <c r="M44" s="15"/>
      <c r="N44" s="15"/>
    </row>
    <row r="45" spans="2:14" ht="15">
      <c r="B45" s="8">
        <v>42</v>
      </c>
      <c r="C45" s="12">
        <f>IF(A45="","",VLOOKUP(A45,Entrants!$B$4:$C$86,2))</f>
      </c>
      <c r="E45" s="4"/>
      <c r="F45" s="4"/>
      <c r="G45" s="4"/>
      <c r="H45" s="10"/>
      <c r="I45" s="8">
        <v>42</v>
      </c>
      <c r="J45" s="14" t="s">
        <v>94</v>
      </c>
      <c r="K45" s="14"/>
      <c r="L45" s="15"/>
      <c r="M45" s="15"/>
      <c r="N45" s="15"/>
    </row>
    <row r="46" spans="2:14" ht="15">
      <c r="B46" s="8"/>
      <c r="C46" s="12">
        <f>IF(A46="","",VLOOKUP(A46,Entrants!$B$4:$C$86,2))</f>
      </c>
      <c r="D46" s="8"/>
      <c r="E46" s="9"/>
      <c r="F46" s="9"/>
      <c r="G46" s="9"/>
      <c r="H46" s="10"/>
      <c r="I46" s="8"/>
      <c r="J46" s="14" t="s">
        <v>94</v>
      </c>
      <c r="K46" s="14"/>
      <c r="L46" s="15"/>
      <c r="M46" s="15"/>
      <c r="N46" s="15"/>
    </row>
    <row r="47" spans="2:14" ht="15">
      <c r="B47" s="8"/>
      <c r="C47" s="12">
        <f>IF(A47="","",VLOOKUP(A47,Entrants!$B$4:$C$86,2))</f>
      </c>
      <c r="E47" s="9"/>
      <c r="F47" s="9"/>
      <c r="G47" s="9"/>
      <c r="H47" s="10"/>
      <c r="I47" s="8"/>
      <c r="J47" s="14" t="s">
        <v>94</v>
      </c>
      <c r="K47" s="14"/>
      <c r="L47" s="15"/>
      <c r="M47" s="15"/>
      <c r="N47" s="15"/>
    </row>
    <row r="48" spans="2:14" ht="15">
      <c r="B48" s="8"/>
      <c r="C48" s="12">
        <f>IF(A48="","",VLOOKUP(A48,Entrants!$B$4:$C$86,2))</f>
      </c>
      <c r="D48" s="8"/>
      <c r="E48" s="9"/>
      <c r="F48" s="9"/>
      <c r="G48" s="9"/>
      <c r="H48" s="10"/>
      <c r="I48" s="8"/>
      <c r="J48" s="14" t="s">
        <v>94</v>
      </c>
      <c r="K48" s="14"/>
      <c r="L48" s="15"/>
      <c r="M48" s="15"/>
      <c r="N48" s="15"/>
    </row>
    <row r="49" spans="2:14" ht="15">
      <c r="B49" s="8"/>
      <c r="C49" s="12">
        <f>IF(A49="","",VLOOKUP(A49,Entrants!$B$4:$C$86,2))</f>
      </c>
      <c r="D49" s="8"/>
      <c r="E49" s="9"/>
      <c r="F49" s="9"/>
      <c r="G49" s="9"/>
      <c r="H49" s="10"/>
      <c r="I49" s="8"/>
      <c r="J49" s="14" t="s">
        <v>94</v>
      </c>
      <c r="K49" s="14"/>
      <c r="L49" s="15"/>
      <c r="M49" s="15"/>
      <c r="N49" s="15"/>
    </row>
    <row r="50" spans="2:14" ht="15">
      <c r="B50" s="8"/>
      <c r="C50" s="12">
        <f>IF(A50="","",VLOOKUP(A50,Entrants!$B$4:$C$86,2))</f>
      </c>
      <c r="D50" s="8"/>
      <c r="E50" s="9"/>
      <c r="F50" s="9"/>
      <c r="G50" s="9"/>
      <c r="H50" s="10"/>
      <c r="I50" s="8"/>
      <c r="J50" s="14" t="s">
        <v>94</v>
      </c>
      <c r="K50" s="14"/>
      <c r="L50" s="15"/>
      <c r="M50" s="15"/>
      <c r="N50" s="15"/>
    </row>
    <row r="51" spans="2:14" ht="15">
      <c r="B51" s="8"/>
      <c r="C51" s="12">
        <f>IF(A51="","",VLOOKUP(A51,Entrants!$B$4:$C$86,2))</f>
      </c>
      <c r="D51" s="8"/>
      <c r="E51" s="9"/>
      <c r="F51" s="9"/>
      <c r="G51" s="9"/>
      <c r="H51" s="10"/>
      <c r="I51" s="8"/>
      <c r="J51" s="14" t="s">
        <v>94</v>
      </c>
      <c r="K51" s="14"/>
      <c r="L51" s="15"/>
      <c r="M51" s="15"/>
      <c r="N51" s="15"/>
    </row>
    <row r="52" spans="2:14" ht="15">
      <c r="B52" s="8"/>
      <c r="C52" s="12">
        <f>IF(A52="","",VLOOKUP(A52,Entrants!$B$4:$C$86,2))</f>
      </c>
      <c r="D52" s="8"/>
      <c r="E52" s="9"/>
      <c r="F52" s="9"/>
      <c r="G52" s="9"/>
      <c r="H52" s="10"/>
      <c r="I52" s="8"/>
      <c r="J52" s="14" t="s">
        <v>94</v>
      </c>
      <c r="K52" s="14"/>
      <c r="L52" s="18"/>
      <c r="M52" s="18"/>
      <c r="N52" s="15"/>
    </row>
    <row r="53" spans="3:14" ht="15">
      <c r="C53" s="12">
        <f>IF(A53="","",VLOOKUP(A53,Entrants!$B$4:$C$86,2))</f>
      </c>
      <c r="D53" s="8"/>
      <c r="E53" s="9"/>
      <c r="F53" s="9"/>
      <c r="G53" s="9"/>
      <c r="J53" s="17" t="s">
        <v>94</v>
      </c>
      <c r="K53" s="17"/>
      <c r="L53" s="17"/>
      <c r="M53" s="17"/>
      <c r="N53" s="17"/>
    </row>
    <row r="54" spans="3:14" ht="15">
      <c r="C54" s="12">
        <f>IF(A54="","",VLOOKUP(A54,Entrants!$B$4:$C$86,2))</f>
      </c>
      <c r="D54" s="8"/>
      <c r="E54" s="9"/>
      <c r="F54" s="9"/>
      <c r="G54" s="9"/>
      <c r="J54" s="17" t="s">
        <v>94</v>
      </c>
      <c r="K54" s="17"/>
      <c r="L54" s="17"/>
      <c r="M54" s="17"/>
      <c r="N54" s="17"/>
    </row>
    <row r="55" spans="3:14" ht="15">
      <c r="C55" s="12">
        <f>IF(A55="","",VLOOKUP(A55,Entrants!$B$4:$C$86,2))</f>
      </c>
      <c r="D55" s="8"/>
      <c r="E55" s="9"/>
      <c r="F55" s="9"/>
      <c r="G55" s="9"/>
      <c r="J55" s="17" t="s">
        <v>94</v>
      </c>
      <c r="K55" s="17"/>
      <c r="L55" s="17"/>
      <c r="M55" s="17"/>
      <c r="N55" s="17"/>
    </row>
    <row r="56" spans="3:10" ht="15">
      <c r="C56" s="12">
        <f>IF(A56="","",VLOOKUP(A56,Entrants!$B$4:$C$86,2))</f>
      </c>
      <c r="D56" s="8"/>
      <c r="E56" s="9"/>
      <c r="F56" s="9"/>
      <c r="G56" s="9"/>
    </row>
    <row r="57" spans="3:10" ht="12.75">
      <c r="C57" s="12">
        <f>IF(A57="","",VLOOKUP(A57,Entrants!$B$4:$C$86,2))</f>
      </c>
    </row>
    <row r="58" spans="3:10" ht="12.75">
      <c r="C58" s="12">
        <f>IF(A58="","",VLOOKUP(A58,Entrants!$B$4:$C$86,2))</f>
      </c>
    </row>
    <row r="59" spans="3:10" ht="12.75">
      <c r="C59" s="12">
        <f>IF(A59="","",VLOOKUP(A59,Entrants!$B$4:$C$86,2))</f>
      </c>
    </row>
    <row r="60" spans="3:10" ht="12.75">
      <c r="C60" s="12">
        <f>IF(A60="","",VLOOKUP(A60,Entrants!$B$4:$C$86,2))</f>
      </c>
    </row>
    <row r="61" spans="3:10" ht="12.75">
      <c r="C61" s="12">
        <f>IF(A61="","",VLOOKUP(A61,Entrants!$B$4:$C$86,2))</f>
      </c>
    </row>
    <row r="62" spans="3:10" ht="12.75">
      <c r="C62" s="12">
        <f>IF(A62="","",VLOOKUP(A62,Entrants!$B$4:$C$86,2))</f>
      </c>
    </row>
    <row r="63" spans="3:10" ht="12.75">
      <c r="C63" s="12">
        <f>IF(A63="","",VLOOKUP(A63,Entrants!$B$4:$C$86,2))</f>
      </c>
    </row>
    <row r="64" spans="3:10" ht="12.75">
      <c r="C64" s="12">
        <f>IF(A64="","",VLOOKUP(A64,Entrants!$B$4:$C$86,2))</f>
      </c>
    </row>
    <row r="65" spans="3:10" ht="12.75">
      <c r="C65" s="12">
        <f>IF(A65="","",VLOOKUP(A65,Entrants!$B$4:$C$86,2))</f>
      </c>
    </row>
    <row r="66" spans="3:10" ht="12.75">
      <c r="C66" s="12">
        <f>IF(A66="","",VLOOKUP(A66,Entrants!$B$4:$C$86,2))</f>
      </c>
    </row>
    <row r="67" spans="3:10" ht="12.75">
      <c r="C67" s="12">
        <f>IF(A67="","",VLOOKUP(A67,Entrants!$B$4:$C$86,2))</f>
      </c>
    </row>
    <row r="68" spans="3:10" ht="12.75">
      <c r="C68" s="12">
        <f>IF(A68="","",VLOOKUP(A68,Entrants!$B$4:$C$86,2))</f>
      </c>
    </row>
    <row r="69" spans="3:10" ht="12.75">
      <c r="C69" s="12">
        <f>IF(A69="","",VLOOKUP(A69,Entrants!$B$4:$C$86,2))</f>
      </c>
    </row>
    <row r="70" spans="3:10" ht="12.75">
      <c r="C70" s="12">
        <f>IF(A70="","",VLOOKUP(A70,Entrants!$B$4:$C$86,2))</f>
      </c>
    </row>
    <row r="71" spans="3:10" ht="12.75">
      <c r="C71" s="12">
        <f>IF(A71="","",VLOOKUP(A71,Entrants!$B$4:$C$86,2))</f>
      </c>
    </row>
    <row r="72" spans="3:10" ht="12.75">
      <c r="C72" s="12">
        <f>IF(A72="","",VLOOKUP(A72,Entrants!$B$4:$C$86,2))</f>
      </c>
    </row>
    <row r="73" spans="3:10" ht="12.75">
      <c r="C73" s="12">
        <f>IF(A73="","",VLOOKUP(A73,Entrants!$B$4:$C$86,2))</f>
      </c>
    </row>
    <row r="74" spans="3:10" ht="12.75">
      <c r="C74" s="12">
        <f>IF(A74="","",VLOOKUP(A74,Entrants!$B$4:$C$86,2))</f>
      </c>
    </row>
    <row r="75" spans="3:10" ht="12.75">
      <c r="C75" s="12">
        <f>IF(A75="","",VLOOKUP(A75,Entrants!$B$4:$C$86,2))</f>
      </c>
    </row>
    <row r="76" spans="3:10" ht="12.75">
      <c r="C76" s="12">
        <f>IF(A76="","",VLOOKUP(A76,Entrants!$B$4:$C$86,2))</f>
      </c>
    </row>
    <row r="77" spans="3:10" ht="12.75">
      <c r="C77" s="12">
        <f>IF(A77="","",VLOOKUP(A77,Entrants!$B$4:$C$86,2))</f>
      </c>
    </row>
    <row r="78" spans="3:10" ht="12.75">
      <c r="C78" s="12">
        <f>IF(A78="","",VLOOKUP(A78,Entrants!$B$4:$C$86,2))</f>
      </c>
    </row>
    <row r="79" spans="3:10" ht="12.75">
      <c r="C79" s="12">
        <f>IF(A79="","",VLOOKUP(A79,Entrants!$B$4:$C$86,2))</f>
      </c>
    </row>
    <row r="80" spans="3:10" ht="12.75">
      <c r="C80" s="12">
        <f>IF(A80="","",VLOOKUP(A80,Entrants!$B$4:$C$86,2))</f>
      </c>
    </row>
    <row r="81" spans="3:10" ht="12.75">
      <c r="C81" s="12">
        <f>IF(A81="","",VLOOKUP(A81,Entrants!$B$4:$C$86,2))</f>
      </c>
    </row>
    <row r="82" spans="3:10" ht="12.75">
      <c r="C82" s="12">
        <f>IF(A82="","",VLOOKUP(A82,Entrants!$B$4:$C$86,2))</f>
      </c>
    </row>
    <row r="83" spans="3:10" ht="12.75">
      <c r="C83" s="12">
        <f>IF(A83="","",VLOOKUP(A83,Entrants!$B$4:$C$86,2))</f>
      </c>
    </row>
    <row r="84" spans="3:10" ht="12.75">
      <c r="C84" s="12">
        <f>IF(A84="","",VLOOKUP(A84,Entrants!$B$4:$C$86,2))</f>
      </c>
    </row>
    <row r="85" spans="3:10" ht="12.75">
      <c r="C85" s="12">
        <f>IF(A85="","",VLOOKUP(A85,Entrants!$B$4:$C$86,2))</f>
      </c>
    </row>
    <row r="86" spans="3:10" ht="12.75">
      <c r="C86" s="12">
        <f>IF(A86="","",VLOOKUP(A86,Entrants!$B$4:$C$86,2))</f>
      </c>
    </row>
    <row r="87" spans="3:10" ht="12.75">
      <c r="C87" s="12">
        <f>IF(A87="","",VLOOKUP(A87,Entrants!$B$4:$C$86,2))</f>
      </c>
    </row>
    <row r="88" spans="3:10" ht="12.75">
      <c r="C88" s="12">
        <f>IF(A88="","",VLOOKUP(A88,Entrants!$B$4:$C$86,2))</f>
      </c>
    </row>
    <row r="89" spans="3:10" ht="12.75">
      <c r="C89" s="12">
        <f>IF(A89="","",VLOOKUP(A89,Entrants!$B$4:$C$86,2))</f>
      </c>
    </row>
    <row r="90" spans="3:10" ht="12.75">
      <c r="C90" s="12">
        <f>IF(A90="","",VLOOKUP(A90,Entrants!$B$4:$C$86,2))</f>
      </c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P87"/>
  <sheetViews>
    <sheetView zoomScale="75" zoomScaleNormal="75" zoomScalePageLayoutView="0" workbookViewId="0" topLeftCell="A1">
      <selection activeCell="C4" sqref="C4"/>
    </sheetView>
  </sheetViews>
  <sheetFormatPr defaultColWidth="9.140625" defaultRowHeight="12.75"/>
  <cols>
    <col min="1" max="1" width="7.57421875" style="0" customWidth="1"/>
    <col min="3" max="3" width="13.28125" style="0" customWidth="1"/>
    <col min="4" max="4" width="15.8515625" style="0" customWidth="1"/>
    <col min="5" max="5" width="12.28125" style="0" customWidth="1"/>
    <col min="6" max="6" width="11.140625" style="0" customWidth="1"/>
    <col min="8" max="8" width="4.140625" style="0" customWidth="1"/>
    <col min="9" max="9" width="1.28515625" style="0" customWidth="1"/>
    <col min="11" max="12" width="13.28125" style="0" customWidth="1"/>
    <col min="13" max="13" width="16.00390625" style="0" customWidth="1"/>
    <col min="14" max="14" width="11.00390625" style="0" customWidth="1"/>
    <col min="15" max="15" width="10.421875" style="0" customWidth="1"/>
  </cols>
  <sheetData>
    <row r="1" spans="1:14" ht="20.25">
      <c r="A1" s="5" t="s">
        <v>93</v>
      </c>
      <c r="B1" s="5"/>
      <c r="C1" s="5"/>
      <c r="D1" s="5"/>
      <c r="E1" s="5"/>
      <c r="F1" s="5"/>
      <c r="G1" s="5"/>
      <c r="H1" s="5"/>
      <c r="I1" s="5"/>
      <c r="J1" s="7"/>
      <c r="K1" s="12"/>
      <c r="L1" s="12"/>
      <c r="M1" s="6" t="s">
        <v>97</v>
      </c>
      <c r="N1" s="6"/>
    </row>
    <row r="2" spans="1:8" ht="12.75">
      <c r="A2" s="1" t="s">
        <v>89</v>
      </c>
      <c r="G2" s="2"/>
      <c r="H2" s="2"/>
    </row>
    <row r="3" spans="1:16" ht="12.75">
      <c r="A3" s="1" t="s">
        <v>90</v>
      </c>
      <c r="B3" s="1" t="s">
        <v>0</v>
      </c>
      <c r="C3" s="6" t="s">
        <v>1</v>
      </c>
      <c r="D3" s="6"/>
      <c r="E3" s="1" t="s">
        <v>2</v>
      </c>
      <c r="F3" s="1" t="s">
        <v>3</v>
      </c>
      <c r="G3" s="1" t="s">
        <v>4</v>
      </c>
      <c r="H3" s="1"/>
      <c r="J3" s="1" t="s">
        <v>0</v>
      </c>
      <c r="K3" s="6" t="s">
        <v>1</v>
      </c>
      <c r="L3" s="6"/>
      <c r="M3" s="6"/>
      <c r="N3" s="1" t="s">
        <v>2</v>
      </c>
      <c r="O3" s="1" t="s">
        <v>3</v>
      </c>
      <c r="P3" s="1" t="s">
        <v>4</v>
      </c>
    </row>
    <row r="4" spans="1:16" ht="15">
      <c r="A4">
        <v>43</v>
      </c>
      <c r="B4" s="8">
        <v>1</v>
      </c>
      <c r="C4" s="12" t="str">
        <f>IF(A4="","",VLOOKUP(A4,Entrants!$B$4:$C$86,2))</f>
        <v>TERRY MCCABE</v>
      </c>
      <c r="E4" s="4">
        <v>0.014560185185185183</v>
      </c>
      <c r="F4" s="4">
        <v>0.002777777777777778</v>
      </c>
      <c r="G4" s="4">
        <f aca="true" t="shared" si="0" ref="G4:G39">E4-F4</f>
        <v>0.011782407407407405</v>
      </c>
      <c r="H4" s="4"/>
      <c r="I4" s="10"/>
      <c r="J4" s="8">
        <v>1</v>
      </c>
      <c r="K4" s="12" t="s">
        <v>7</v>
      </c>
      <c r="L4" s="12"/>
      <c r="M4" s="2"/>
      <c r="N4" s="4">
        <v>0.014606481481481482</v>
      </c>
      <c r="O4" s="4">
        <v>0.005324074074074075</v>
      </c>
      <c r="P4" s="4">
        <v>0.009282407407407408</v>
      </c>
    </row>
    <row r="5" spans="1:16" ht="15">
      <c r="A5">
        <v>46</v>
      </c>
      <c r="B5" s="8">
        <v>2</v>
      </c>
      <c r="C5" s="12" t="str">
        <f>IF(A5="","",VLOOKUP(A5,Entrants!$B$4:$C$86,2))</f>
        <v>STEPHEN NENDICK</v>
      </c>
      <c r="E5" s="4">
        <v>0.014594907407407405</v>
      </c>
      <c r="F5" s="4">
        <v>0.0032407407407407406</v>
      </c>
      <c r="G5" s="4">
        <f t="shared" si="0"/>
        <v>0.011354166666666665</v>
      </c>
      <c r="H5" s="4"/>
      <c r="I5" s="10"/>
      <c r="J5" s="8">
        <v>2</v>
      </c>
      <c r="K5" s="12" t="s">
        <v>5</v>
      </c>
      <c r="L5" s="12"/>
      <c r="N5" s="4">
        <v>0.014756944444444446</v>
      </c>
      <c r="O5" s="4">
        <v>0.005324074074074075</v>
      </c>
      <c r="P5" s="4">
        <v>0.009432870370370371</v>
      </c>
    </row>
    <row r="6" spans="1:16" ht="15">
      <c r="A6">
        <v>9</v>
      </c>
      <c r="B6" s="8">
        <v>3</v>
      </c>
      <c r="C6" s="12" t="str">
        <f>IF(A6="","",VLOOKUP(A6,Entrants!$B$4:$C$86,2))</f>
        <v>ANDY BROWN</v>
      </c>
      <c r="E6" s="4">
        <v>0.014606481481481482</v>
      </c>
      <c r="F6" s="4">
        <v>0.005324074074074075</v>
      </c>
      <c r="G6" s="4">
        <f t="shared" si="0"/>
        <v>0.009282407407407408</v>
      </c>
      <c r="H6" s="4"/>
      <c r="I6" s="10"/>
      <c r="J6" s="8">
        <v>3</v>
      </c>
      <c r="K6" s="12" t="s">
        <v>9</v>
      </c>
      <c r="L6" s="12"/>
      <c r="N6" s="4">
        <v>0.015439814814814816</v>
      </c>
      <c r="O6" s="4">
        <v>0.005324074074074075</v>
      </c>
      <c r="P6" s="4">
        <v>0.010115740740740741</v>
      </c>
    </row>
    <row r="7" spans="1:16" ht="15">
      <c r="A7">
        <v>14</v>
      </c>
      <c r="B7" s="8">
        <v>4</v>
      </c>
      <c r="C7" s="12" t="str">
        <f>IF(A7="","",VLOOKUP(A7,Entrants!$B$4:$C$86,2))</f>
        <v>DAVE COX</v>
      </c>
      <c r="D7" s="2"/>
      <c r="E7" s="4">
        <v>0.014675925925925926</v>
      </c>
      <c r="F7" s="4">
        <v>0.002777777777777778</v>
      </c>
      <c r="G7" s="4">
        <f t="shared" si="0"/>
        <v>0.011898148148148147</v>
      </c>
      <c r="H7" s="4"/>
      <c r="I7" s="10"/>
      <c r="J7" s="8">
        <v>4</v>
      </c>
      <c r="K7" s="12" t="s">
        <v>44</v>
      </c>
      <c r="L7" s="12"/>
      <c r="M7" s="2"/>
      <c r="N7" s="4">
        <v>0.014849537037037036</v>
      </c>
      <c r="O7" s="4">
        <v>0.00462962962962963</v>
      </c>
      <c r="P7" s="4">
        <v>0.010219907407407407</v>
      </c>
    </row>
    <row r="8" spans="1:16" ht="15">
      <c r="A8">
        <v>24</v>
      </c>
      <c r="B8" s="8">
        <v>5</v>
      </c>
      <c r="C8" s="12" t="str">
        <f>IF(A8="","",VLOOKUP(A8,Entrants!$B$4:$C$86,2))</f>
        <v>STEVE GILLESPIE</v>
      </c>
      <c r="D8" s="2"/>
      <c r="E8" s="4">
        <v>0.014722222222222222</v>
      </c>
      <c r="F8" s="4">
        <v>0.004166666666666667</v>
      </c>
      <c r="G8" s="4">
        <f t="shared" si="0"/>
        <v>0.010555555555555554</v>
      </c>
      <c r="H8" s="4"/>
      <c r="I8" s="10"/>
      <c r="J8" s="8">
        <v>5</v>
      </c>
      <c r="K8" s="12" t="s">
        <v>16</v>
      </c>
      <c r="L8" s="12"/>
      <c r="N8" s="4">
        <v>0.014722222222222222</v>
      </c>
      <c r="O8" s="4">
        <v>0.004166666666666667</v>
      </c>
      <c r="P8" s="4">
        <v>0.010555555555555554</v>
      </c>
    </row>
    <row r="9" spans="1:16" ht="15">
      <c r="A9">
        <v>37</v>
      </c>
      <c r="B9" s="8">
        <v>6</v>
      </c>
      <c r="C9" s="12" t="str">
        <f>IF(A9="","",VLOOKUP(A9,Entrants!$B$4:$C$86,2))</f>
        <v>SEAN KIRTLEY</v>
      </c>
      <c r="D9" s="2"/>
      <c r="E9" s="4">
        <v>0.014756944444444446</v>
      </c>
      <c r="F9" s="4">
        <v>0.005324074074074075</v>
      </c>
      <c r="G9" s="4">
        <f t="shared" si="0"/>
        <v>0.009432870370370371</v>
      </c>
      <c r="H9" s="4"/>
      <c r="I9" s="10"/>
      <c r="J9" s="8">
        <v>6</v>
      </c>
      <c r="K9" s="12" t="s">
        <v>56</v>
      </c>
      <c r="L9" s="12"/>
      <c r="N9" s="4">
        <v>0.014895833333333332</v>
      </c>
      <c r="O9" s="4">
        <v>0.004166666666666667</v>
      </c>
      <c r="P9" s="4">
        <v>0.010729166666666665</v>
      </c>
    </row>
    <row r="10" spans="1:16" ht="15">
      <c r="A10">
        <v>15</v>
      </c>
      <c r="B10" s="8">
        <v>7</v>
      </c>
      <c r="C10" s="12" t="str">
        <f>IF(A10="","",VLOOKUP(A10,Entrants!$B$4:$C$86,2))</f>
        <v>PAULINE CUNNINGHAM</v>
      </c>
      <c r="E10" s="4">
        <v>0.014837962962962963</v>
      </c>
      <c r="F10" s="4">
        <v>0.0018518518518518517</v>
      </c>
      <c r="G10" s="4">
        <f t="shared" si="0"/>
        <v>0.012986111111111111</v>
      </c>
      <c r="H10" s="4"/>
      <c r="I10" s="10"/>
      <c r="J10" s="8">
        <v>7</v>
      </c>
      <c r="K10" s="12" t="s">
        <v>14</v>
      </c>
      <c r="L10" s="12"/>
      <c r="M10" s="2"/>
      <c r="N10" s="4">
        <v>0.015150462962962963</v>
      </c>
      <c r="O10" s="4">
        <v>0.004398148148148148</v>
      </c>
      <c r="P10" s="4">
        <v>0.010752314814814815</v>
      </c>
    </row>
    <row r="11" spans="1:16" ht="15">
      <c r="A11">
        <v>63</v>
      </c>
      <c r="B11" s="8">
        <v>8</v>
      </c>
      <c r="C11" s="12" t="str">
        <f>IF(A11="","",VLOOKUP(A11,Entrants!$B$4:$C$86,2))</f>
        <v>DALE SMITH</v>
      </c>
      <c r="E11" s="4">
        <v>0.014849537037037036</v>
      </c>
      <c r="F11" s="4">
        <v>0.00462962962962963</v>
      </c>
      <c r="G11" s="4">
        <f t="shared" si="0"/>
        <v>0.010219907407407407</v>
      </c>
      <c r="H11" s="4"/>
      <c r="I11" s="10"/>
      <c r="J11" s="8">
        <v>8</v>
      </c>
      <c r="K11" s="12" t="s">
        <v>18</v>
      </c>
      <c r="L11" s="12"/>
      <c r="M11" s="2"/>
      <c r="N11" s="4">
        <v>0.014976851851851852</v>
      </c>
      <c r="O11" s="4">
        <v>0.004166666666666667</v>
      </c>
      <c r="P11" s="4">
        <v>0.010810185185185187</v>
      </c>
    </row>
    <row r="12" spans="1:16" ht="15">
      <c r="A12">
        <v>42</v>
      </c>
      <c r="B12" s="8">
        <v>9</v>
      </c>
      <c r="C12" s="12" t="str">
        <f>IF(A12="","",VLOOKUP(A12,Entrants!$B$4:$C$86,2))</f>
        <v>GLORIA MCCABE</v>
      </c>
      <c r="D12" s="2"/>
      <c r="E12" s="4">
        <v>0.01486111111111111</v>
      </c>
      <c r="F12" s="4">
        <v>0</v>
      </c>
      <c r="G12" s="4">
        <f t="shared" si="0"/>
        <v>0.01486111111111111</v>
      </c>
      <c r="H12" s="4"/>
      <c r="I12" s="10"/>
      <c r="J12" s="8">
        <v>9</v>
      </c>
      <c r="K12" s="12" t="s">
        <v>47</v>
      </c>
      <c r="L12" s="12"/>
      <c r="M12" s="2"/>
      <c r="N12" s="4">
        <v>0.015</v>
      </c>
      <c r="O12" s="4">
        <v>0.004166666666666667</v>
      </c>
      <c r="P12" s="4">
        <v>0.010833333333333334</v>
      </c>
    </row>
    <row r="13" spans="1:16" ht="15">
      <c r="A13">
        <v>82</v>
      </c>
      <c r="B13" s="8">
        <v>10</v>
      </c>
      <c r="C13" s="12" t="str">
        <f>IF(A13="","",VLOOKUP(A13,Entrants!$B$4:$C$86,2))</f>
        <v>JOHN CURRY</v>
      </c>
      <c r="E13" s="4">
        <v>0.014884259259259259</v>
      </c>
      <c r="F13" s="4">
        <v>0.003009259259259259</v>
      </c>
      <c r="G13" s="4">
        <f t="shared" si="0"/>
        <v>0.011875</v>
      </c>
      <c r="H13" s="4"/>
      <c r="I13" s="10"/>
      <c r="J13" s="8">
        <v>10</v>
      </c>
      <c r="K13" s="12" t="s">
        <v>20</v>
      </c>
      <c r="L13" s="12"/>
      <c r="N13" s="4">
        <v>0.015243055555555557</v>
      </c>
      <c r="O13" s="4">
        <v>0.004166666666666667</v>
      </c>
      <c r="P13" s="4">
        <v>0.011076388888888889</v>
      </c>
    </row>
    <row r="14" spans="1:16" ht="15">
      <c r="A14">
        <v>17</v>
      </c>
      <c r="B14" s="8">
        <v>11</v>
      </c>
      <c r="C14" s="12" t="str">
        <f>IF(A14="","",VLOOKUP(A14,Entrants!$B$4:$C$86,2))</f>
        <v>PHILIP DICKINSON</v>
      </c>
      <c r="E14" s="4">
        <v>0.014895833333333332</v>
      </c>
      <c r="F14" s="4">
        <v>0.004166666666666667</v>
      </c>
      <c r="G14" s="4">
        <f t="shared" si="0"/>
        <v>0.010729166666666665</v>
      </c>
      <c r="H14" s="4"/>
      <c r="I14" s="10"/>
      <c r="J14" s="8">
        <v>11</v>
      </c>
      <c r="K14" s="12" t="s">
        <v>28</v>
      </c>
      <c r="L14" s="12"/>
      <c r="M14" s="2"/>
      <c r="N14" s="4">
        <v>0.014918981481481483</v>
      </c>
      <c r="O14" s="4">
        <v>0.0037037037037037034</v>
      </c>
      <c r="P14" s="4">
        <v>0.011215277777777779</v>
      </c>
    </row>
    <row r="15" spans="1:16" ht="15">
      <c r="A15">
        <v>11</v>
      </c>
      <c r="B15" s="8">
        <v>12</v>
      </c>
      <c r="C15" s="12" t="str">
        <f>IF(A15="","",VLOOKUP(A15,Entrants!$B$4:$C$86,2))</f>
        <v>IAN CANSFIELD</v>
      </c>
      <c r="E15" s="4">
        <v>0.014918981481481483</v>
      </c>
      <c r="F15" s="4">
        <v>0.0037037037037037034</v>
      </c>
      <c r="G15" s="4">
        <f t="shared" si="0"/>
        <v>0.011215277777777779</v>
      </c>
      <c r="H15" s="4"/>
      <c r="I15" s="10"/>
      <c r="J15" s="8">
        <v>12</v>
      </c>
      <c r="K15" s="12" t="s">
        <v>27</v>
      </c>
      <c r="L15" s="12"/>
      <c r="N15" s="4">
        <v>0.01494212962962963</v>
      </c>
      <c r="O15" s="4">
        <v>0.0037037037037037034</v>
      </c>
      <c r="P15" s="4">
        <v>0.011238425925925926</v>
      </c>
    </row>
    <row r="16" spans="1:16" ht="15">
      <c r="A16">
        <v>8</v>
      </c>
      <c r="B16" s="8">
        <v>13</v>
      </c>
      <c r="C16" s="12" t="str">
        <f>IF(A16="","",VLOOKUP(A16,Entrants!$B$4:$C$86,2))</f>
        <v>MICHAEL BROWN</v>
      </c>
      <c r="E16" s="4">
        <v>0.01494212962962963</v>
      </c>
      <c r="F16" s="4">
        <v>0.0037037037037037034</v>
      </c>
      <c r="G16" s="4">
        <f t="shared" si="0"/>
        <v>0.011238425925925926</v>
      </c>
      <c r="H16" s="4"/>
      <c r="I16" s="10"/>
      <c r="J16" s="8">
        <v>13</v>
      </c>
      <c r="K16" s="12" t="s">
        <v>57</v>
      </c>
      <c r="L16" s="12"/>
      <c r="M16" s="2"/>
      <c r="N16" s="4">
        <v>0.014594907407407405</v>
      </c>
      <c r="O16" s="4">
        <v>0.0032407407407407406</v>
      </c>
      <c r="P16" s="4">
        <v>0.011354166666666665</v>
      </c>
    </row>
    <row r="17" spans="1:16" ht="15">
      <c r="A17">
        <v>76</v>
      </c>
      <c r="B17" s="8">
        <v>14</v>
      </c>
      <c r="C17" s="12" t="str">
        <f>IF(A17="","",VLOOKUP(A17,Entrants!$B$4:$C$86,2))</f>
        <v>CLINTON YOUNG</v>
      </c>
      <c r="E17" s="4">
        <v>0.014965277777777779</v>
      </c>
      <c r="F17" s="4">
        <v>0.002777777777777778</v>
      </c>
      <c r="G17" s="4">
        <f t="shared" si="0"/>
        <v>0.0121875</v>
      </c>
      <c r="H17" s="4"/>
      <c r="I17" s="10"/>
      <c r="J17" s="8">
        <v>14</v>
      </c>
      <c r="K17" s="12" t="s">
        <v>31</v>
      </c>
      <c r="L17" s="12"/>
      <c r="M17" s="2"/>
      <c r="N17" s="4">
        <v>0.015069444444444443</v>
      </c>
      <c r="O17" s="4">
        <v>0.0037037037037037034</v>
      </c>
      <c r="P17" s="4">
        <v>0.011365740740740739</v>
      </c>
    </row>
    <row r="18" spans="1:16" ht="15">
      <c r="A18">
        <v>71</v>
      </c>
      <c r="B18" s="8">
        <v>15</v>
      </c>
      <c r="C18" s="12" t="str">
        <f>IF(A18="","",VLOOKUP(A18,Entrants!$B$4:$C$86,2))</f>
        <v>STEVE WALKER</v>
      </c>
      <c r="E18" s="4">
        <v>0.014976851851851852</v>
      </c>
      <c r="F18" s="4">
        <v>0.004166666666666667</v>
      </c>
      <c r="G18" s="4">
        <f t="shared" si="0"/>
        <v>0.010810185185185187</v>
      </c>
      <c r="H18" s="4"/>
      <c r="I18" s="10"/>
      <c r="J18" s="8">
        <v>15</v>
      </c>
      <c r="K18" s="12" t="s">
        <v>25</v>
      </c>
      <c r="L18" s="12"/>
      <c r="M18" s="2"/>
      <c r="N18" s="4">
        <v>0.01521990740740741</v>
      </c>
      <c r="O18" s="4">
        <v>0.0037037037037037034</v>
      </c>
      <c r="P18" s="4">
        <v>0.011516203703703706</v>
      </c>
    </row>
    <row r="19" spans="1:16" ht="15">
      <c r="A19">
        <v>39</v>
      </c>
      <c r="B19" s="8">
        <v>16</v>
      </c>
      <c r="C19" s="12" t="str">
        <f>IF(A19="","",VLOOKUP(A19,Entrants!$B$4:$C$86,2))</f>
        <v>JOHN MALLON</v>
      </c>
      <c r="D19" s="2"/>
      <c r="E19" s="4">
        <v>0.015</v>
      </c>
      <c r="F19" s="4">
        <v>0.004166666666666667</v>
      </c>
      <c r="G19" s="4">
        <f t="shared" si="0"/>
        <v>0.010833333333333334</v>
      </c>
      <c r="H19" s="4"/>
      <c r="I19" s="10"/>
      <c r="J19" s="8">
        <v>16</v>
      </c>
      <c r="K19" s="14" t="s">
        <v>22</v>
      </c>
      <c r="L19" s="14"/>
      <c r="M19" s="14"/>
      <c r="N19" s="9">
        <v>0.016041666666666666</v>
      </c>
      <c r="O19" s="9">
        <v>0.004398148148148148</v>
      </c>
      <c r="P19" s="9">
        <v>0.011643518518518518</v>
      </c>
    </row>
    <row r="20" spans="1:16" ht="15">
      <c r="A20">
        <v>22</v>
      </c>
      <c r="B20" s="8">
        <v>17</v>
      </c>
      <c r="C20" s="12" t="str">
        <f>IF(A20="","",VLOOKUP(A20,Entrants!$B$4:$C$86,2))</f>
        <v>TONY GARRITY</v>
      </c>
      <c r="E20" s="4">
        <v>0.015023148148148148</v>
      </c>
      <c r="F20" s="4">
        <v>0.0018518518518518517</v>
      </c>
      <c r="G20" s="4">
        <f t="shared" si="0"/>
        <v>0.013171296296296297</v>
      </c>
      <c r="H20" s="4"/>
      <c r="I20" s="10"/>
      <c r="J20" s="8">
        <v>17</v>
      </c>
      <c r="K20" s="12" t="s">
        <v>52</v>
      </c>
      <c r="L20" s="12"/>
      <c r="N20" s="4">
        <v>0.014560185185185183</v>
      </c>
      <c r="O20" s="4">
        <v>0.002777777777777778</v>
      </c>
      <c r="P20" s="4">
        <v>0.011782407407407405</v>
      </c>
    </row>
    <row r="21" spans="1:16" ht="15">
      <c r="A21">
        <v>4</v>
      </c>
      <c r="B21" s="8">
        <v>18</v>
      </c>
      <c r="C21" s="12" t="str">
        <f>IF(A21="","",VLOOKUP(A21,Entrants!$B$4:$C$86,2))</f>
        <v>DAVE BRADLEY</v>
      </c>
      <c r="D21" s="2"/>
      <c r="E21" s="4">
        <v>0.01503472222222222</v>
      </c>
      <c r="F21" s="4">
        <v>0.002546296296296296</v>
      </c>
      <c r="G21" s="4">
        <f t="shared" si="0"/>
        <v>0.012488425925925924</v>
      </c>
      <c r="H21" s="4"/>
      <c r="I21" s="10"/>
      <c r="J21" s="8">
        <v>18</v>
      </c>
      <c r="K21" s="12" t="s">
        <v>34</v>
      </c>
      <c r="L21" s="12"/>
      <c r="N21" s="4">
        <v>0.015277777777777777</v>
      </c>
      <c r="O21" s="4">
        <v>0.003472222222222222</v>
      </c>
      <c r="P21" s="4">
        <v>0.011805555555555555</v>
      </c>
    </row>
    <row r="22" spans="1:16" ht="15">
      <c r="A22">
        <v>72</v>
      </c>
      <c r="B22" s="8">
        <v>19</v>
      </c>
      <c r="C22" s="12" t="str">
        <f>IF(A22="","",VLOOKUP(A22,Entrants!$B$4:$C$86,2))</f>
        <v>KEVIN WESTWOOD</v>
      </c>
      <c r="D22" s="2"/>
      <c r="E22" s="4">
        <v>0.015069444444444443</v>
      </c>
      <c r="F22" s="4">
        <v>0.0037037037037037034</v>
      </c>
      <c r="G22" s="4">
        <f t="shared" si="0"/>
        <v>0.011365740740740739</v>
      </c>
      <c r="H22" s="4"/>
      <c r="I22" s="10"/>
      <c r="J22" s="8">
        <v>19</v>
      </c>
      <c r="K22" s="12" t="s">
        <v>46</v>
      </c>
      <c r="L22" s="12"/>
      <c r="N22" s="4">
        <v>0.014884259259259259</v>
      </c>
      <c r="O22" s="4">
        <v>0.003009259259259259</v>
      </c>
      <c r="P22" s="4">
        <v>0.011875</v>
      </c>
    </row>
    <row r="23" spans="1:16" ht="15">
      <c r="A23">
        <v>6</v>
      </c>
      <c r="B23" s="8">
        <v>20</v>
      </c>
      <c r="C23" s="12" t="str">
        <f>IF(A23="","",VLOOKUP(A23,Entrants!$B$4:$C$86,2))</f>
        <v>STEVE BANGS</v>
      </c>
      <c r="D23" s="2"/>
      <c r="E23" s="4">
        <v>0.015104166666666667</v>
      </c>
      <c r="F23" s="4">
        <v>0.003009259259259259</v>
      </c>
      <c r="G23" s="4">
        <f t="shared" si="0"/>
        <v>0.012094907407407408</v>
      </c>
      <c r="H23" s="4"/>
      <c r="I23" s="10"/>
      <c r="J23" s="8">
        <v>20</v>
      </c>
      <c r="K23" s="12" t="s">
        <v>39</v>
      </c>
      <c r="L23" s="12"/>
      <c r="M23" s="2"/>
      <c r="N23" s="4">
        <v>0.014675925925925926</v>
      </c>
      <c r="O23" s="4">
        <v>0.002777777777777778</v>
      </c>
      <c r="P23" s="4">
        <v>0.011898148148148147</v>
      </c>
    </row>
    <row r="24" spans="1:16" ht="15">
      <c r="A24">
        <v>73</v>
      </c>
      <c r="B24" s="8">
        <v>21</v>
      </c>
      <c r="C24" s="12" t="str">
        <f>IF(A24="","",VLOOKUP(A24,Entrants!$B$4:$C$86,2))</f>
        <v>CHRISTINE WILLSHIRE</v>
      </c>
      <c r="E24" s="4">
        <v>0.01511574074074074</v>
      </c>
      <c r="F24" s="4">
        <v>0.0004629629629629629</v>
      </c>
      <c r="G24" s="4">
        <f t="shared" si="0"/>
        <v>0.014652777777777777</v>
      </c>
      <c r="H24" s="4"/>
      <c r="I24" s="10"/>
      <c r="J24" s="8">
        <v>21</v>
      </c>
      <c r="K24" s="12" t="s">
        <v>53</v>
      </c>
      <c r="L24" s="12"/>
      <c r="M24" s="2"/>
      <c r="N24" s="4">
        <v>0.015104166666666667</v>
      </c>
      <c r="O24" s="4">
        <v>0.003009259259259259</v>
      </c>
      <c r="P24" s="4">
        <v>0.012094907407407408</v>
      </c>
    </row>
    <row r="25" spans="1:16" ht="15">
      <c r="A25">
        <v>1</v>
      </c>
      <c r="B25" s="8">
        <v>22</v>
      </c>
      <c r="C25" s="12" t="str">
        <f>IF(A25="","",VLOOKUP(A25,Entrants!$B$4:$C$86,2))</f>
        <v>ANGIE BROWN</v>
      </c>
      <c r="D25" s="2"/>
      <c r="E25" s="4">
        <v>0.015127314814814816</v>
      </c>
      <c r="F25" s="4">
        <v>0.002314814814814815</v>
      </c>
      <c r="G25" s="4">
        <f t="shared" si="0"/>
        <v>0.012812500000000001</v>
      </c>
      <c r="H25" s="4"/>
      <c r="I25" s="10"/>
      <c r="J25" s="8">
        <v>22</v>
      </c>
      <c r="K25" s="14" t="s">
        <v>29</v>
      </c>
      <c r="L25" s="14"/>
      <c r="M25" s="14"/>
      <c r="N25" s="9">
        <v>0.016064814814814813</v>
      </c>
      <c r="O25" s="9">
        <v>0.003935185185185186</v>
      </c>
      <c r="P25" s="9">
        <v>0.012129629629629627</v>
      </c>
    </row>
    <row r="26" spans="1:16" ht="15">
      <c r="A26">
        <v>48</v>
      </c>
      <c r="B26" s="8">
        <v>23</v>
      </c>
      <c r="C26" s="12" t="str">
        <f>IF(A26="","",VLOOKUP(A26,Entrants!$B$4:$C$86,2))</f>
        <v>ANNE POTTS</v>
      </c>
      <c r="D26" s="2"/>
      <c r="E26" s="4">
        <v>0.01513888888888889</v>
      </c>
      <c r="F26" s="4">
        <v>0.003009259259259259</v>
      </c>
      <c r="G26" s="4">
        <f t="shared" si="0"/>
        <v>0.01212962962962963</v>
      </c>
      <c r="H26" s="4"/>
      <c r="I26" s="10"/>
      <c r="J26" s="8">
        <v>23</v>
      </c>
      <c r="K26" t="s">
        <v>36</v>
      </c>
      <c r="N26" s="4">
        <v>0.01513888888888889</v>
      </c>
      <c r="O26" s="4">
        <v>0.003009259259259259</v>
      </c>
      <c r="P26" s="4">
        <v>0.01212962962962963</v>
      </c>
    </row>
    <row r="27" spans="1:16" ht="15">
      <c r="A27">
        <v>55</v>
      </c>
      <c r="B27" s="8">
        <v>24</v>
      </c>
      <c r="C27" s="12" t="str">
        <f>IF(A27="","",VLOOKUP(A27,Entrants!$B$4:$C$86,2))</f>
        <v>IAN RICHARDSON</v>
      </c>
      <c r="E27" s="4">
        <v>0.015150462962962963</v>
      </c>
      <c r="F27" s="4">
        <v>0.004398148148148148</v>
      </c>
      <c r="G27" s="4">
        <f t="shared" si="0"/>
        <v>0.010752314814814815</v>
      </c>
      <c r="H27" s="4"/>
      <c r="I27" s="10"/>
      <c r="J27" s="8">
        <v>24</v>
      </c>
      <c r="K27" s="12" t="s">
        <v>55</v>
      </c>
      <c r="L27" s="12"/>
      <c r="M27" s="2"/>
      <c r="N27" s="4">
        <v>0.014965277777777779</v>
      </c>
      <c r="O27" s="4">
        <v>0.002777777777777778</v>
      </c>
      <c r="P27" s="4">
        <v>0.0121875</v>
      </c>
    </row>
    <row r="28" spans="1:16" ht="15">
      <c r="A28">
        <v>19</v>
      </c>
      <c r="B28" s="8">
        <v>25</v>
      </c>
      <c r="C28" s="12" t="str">
        <f>IF(A28="","",VLOOKUP(A28,Entrants!$B$4:$C$86,2))</f>
        <v>LOUISE FARMER</v>
      </c>
      <c r="E28" s="4">
        <v>0.015150462962962963</v>
      </c>
      <c r="F28" s="4">
        <v>0.001388888888888889</v>
      </c>
      <c r="G28" s="4">
        <f t="shared" si="0"/>
        <v>0.013761574074074074</v>
      </c>
      <c r="H28" s="4"/>
      <c r="I28" s="10"/>
      <c r="J28" s="8">
        <v>25</v>
      </c>
      <c r="K28" s="12" t="s">
        <v>38</v>
      </c>
      <c r="L28" s="12"/>
      <c r="N28" s="4">
        <v>0.015300925925925926</v>
      </c>
      <c r="O28" s="4">
        <v>0.003009259259259259</v>
      </c>
      <c r="P28" s="4">
        <v>0.012291666666666668</v>
      </c>
    </row>
    <row r="29" spans="1:16" ht="15">
      <c r="A29">
        <v>18</v>
      </c>
      <c r="B29" s="8">
        <v>26</v>
      </c>
      <c r="C29" s="12" t="str">
        <f>IF(A29="","",VLOOKUP(A29,Entrants!$B$4:$C$86,2))</f>
        <v>RALPH DICKINSON</v>
      </c>
      <c r="D29" s="2"/>
      <c r="E29" s="4">
        <v>0.01521990740740741</v>
      </c>
      <c r="F29" s="4">
        <v>0.0037037037037037034</v>
      </c>
      <c r="G29" s="4">
        <f>E29-F29</f>
        <v>0.011516203703703706</v>
      </c>
      <c r="H29" s="4"/>
      <c r="I29" s="10"/>
      <c r="J29" s="8">
        <v>26</v>
      </c>
      <c r="K29" t="s">
        <v>35</v>
      </c>
      <c r="N29" s="4">
        <v>0.01503472222222222</v>
      </c>
      <c r="O29" s="4">
        <v>0.002546296296296296</v>
      </c>
      <c r="P29" s="4">
        <v>0.012488425925925924</v>
      </c>
    </row>
    <row r="30" spans="1:16" ht="15">
      <c r="A30">
        <v>12</v>
      </c>
      <c r="B30" s="8">
        <v>27</v>
      </c>
      <c r="C30" s="12" t="str">
        <f>IF(A30="","",VLOOKUP(A30,Entrants!$B$4:$C$86,2))</f>
        <v>MARK COCHRANE</v>
      </c>
      <c r="E30" s="4">
        <v>0.015243055555555557</v>
      </c>
      <c r="F30" s="4">
        <v>0.004166666666666667</v>
      </c>
      <c r="G30" s="4">
        <f>E30-F30</f>
        <v>0.011076388888888889</v>
      </c>
      <c r="H30" s="4"/>
      <c r="I30" s="10"/>
      <c r="J30" s="8">
        <v>27</v>
      </c>
      <c r="K30" s="12" t="s">
        <v>6</v>
      </c>
      <c r="L30" s="12"/>
      <c r="M30" s="2"/>
      <c r="N30" s="4">
        <v>0.015127314814814816</v>
      </c>
      <c r="O30" s="4">
        <v>0.002314814814814815</v>
      </c>
      <c r="P30" s="4">
        <v>0.0128125</v>
      </c>
    </row>
    <row r="31" spans="1:16" ht="15">
      <c r="A31">
        <v>30</v>
      </c>
      <c r="B31" s="8">
        <v>28</v>
      </c>
      <c r="C31" s="12" t="str">
        <f>IF(A31="","",VLOOKUP(A31,Entrants!$B$4:$C$86,2))</f>
        <v>AYNSLEY HERRON</v>
      </c>
      <c r="D31" s="2"/>
      <c r="E31" s="4">
        <v>0.015277777777777777</v>
      </c>
      <c r="F31" s="4">
        <v>0.003472222222222222</v>
      </c>
      <c r="G31" s="4">
        <f>E31-F31</f>
        <v>0.011805555555555555</v>
      </c>
      <c r="H31" s="4"/>
      <c r="I31" s="10"/>
      <c r="J31" s="8">
        <v>28</v>
      </c>
      <c r="K31" s="12" t="s">
        <v>37</v>
      </c>
      <c r="L31" s="12"/>
      <c r="M31" s="2"/>
      <c r="N31" s="4">
        <v>0.01596064814814815</v>
      </c>
      <c r="O31" s="4">
        <v>0.003009259259259259</v>
      </c>
      <c r="P31" s="4">
        <v>0.012951388888888892</v>
      </c>
    </row>
    <row r="32" spans="1:16" ht="15">
      <c r="A32">
        <v>44</v>
      </c>
      <c r="B32" s="8">
        <v>29</v>
      </c>
      <c r="C32" s="12" t="str">
        <f>IF(A32="","",VLOOKUP(A32,Entrants!$B$4:$C$86,2))</f>
        <v>HELEN MORRIS</v>
      </c>
      <c r="E32" s="4">
        <v>0.015300925925925926</v>
      </c>
      <c r="F32" s="4">
        <v>0.003009259259259259</v>
      </c>
      <c r="G32" s="4">
        <f>E32-F32</f>
        <v>0.012291666666666668</v>
      </c>
      <c r="H32" s="4"/>
      <c r="I32" s="10"/>
      <c r="J32" s="8">
        <v>29</v>
      </c>
      <c r="K32" s="12" t="s">
        <v>23</v>
      </c>
      <c r="L32" s="12"/>
      <c r="N32" s="4">
        <v>0.014837962962962963</v>
      </c>
      <c r="O32" s="4">
        <v>0.0018518518518518517</v>
      </c>
      <c r="P32" s="4">
        <v>0.012986111111111111</v>
      </c>
    </row>
    <row r="33" spans="1:16" ht="15">
      <c r="A33">
        <v>2</v>
      </c>
      <c r="B33" s="8">
        <v>30</v>
      </c>
      <c r="C33" s="12" t="str">
        <f>IF(A33="","",VLOOKUP(A33,Entrants!$B$4:$C$86,2))</f>
        <v>ROBBY BARKLEY</v>
      </c>
      <c r="D33" s="2"/>
      <c r="E33" s="4">
        <v>0.015439814814814816</v>
      </c>
      <c r="F33" s="4">
        <v>0.005324074074074075</v>
      </c>
      <c r="G33" s="4">
        <f t="shared" si="0"/>
        <v>0.010115740740740741</v>
      </c>
      <c r="H33" s="4"/>
      <c r="I33" s="10"/>
      <c r="J33" s="8">
        <v>30</v>
      </c>
      <c r="K33" s="12" t="s">
        <v>41</v>
      </c>
      <c r="L33" s="12"/>
      <c r="N33" s="4">
        <v>0.015023148148148148</v>
      </c>
      <c r="O33" s="4">
        <v>0.0018518518518518517</v>
      </c>
      <c r="P33" s="4">
        <v>0.013171296296296297</v>
      </c>
    </row>
    <row r="34" spans="1:16" ht="15">
      <c r="A34">
        <v>50</v>
      </c>
      <c r="B34" s="8">
        <v>31</v>
      </c>
      <c r="C34" s="12" t="str">
        <f>IF(A34="","",VLOOKUP(A34,Entrants!$B$4:$C$86,2))</f>
        <v>NINA REVELEY</v>
      </c>
      <c r="E34" s="4">
        <v>0.01556712962962963</v>
      </c>
      <c r="F34" s="4">
        <v>0.002314814814814815</v>
      </c>
      <c r="G34" s="4">
        <f t="shared" si="0"/>
        <v>0.013252314814814816</v>
      </c>
      <c r="H34" s="4"/>
      <c r="I34" s="10"/>
      <c r="J34" s="8">
        <v>31</v>
      </c>
      <c r="K34" s="12" t="s">
        <v>21</v>
      </c>
      <c r="L34" s="12"/>
      <c r="N34" s="4">
        <v>0.01556712962962963</v>
      </c>
      <c r="O34" s="4">
        <v>0.002314814814814815</v>
      </c>
      <c r="P34" s="4">
        <v>0.013252314814814816</v>
      </c>
    </row>
    <row r="35" spans="1:16" ht="15">
      <c r="A35">
        <v>80</v>
      </c>
      <c r="B35" s="8">
        <v>32</v>
      </c>
      <c r="C35" s="12" t="str">
        <f>IF(A35="","",VLOOKUP(A35,Entrants!$B$4:$C$86,2))</f>
        <v>KIRSTY HUNTINGTON</v>
      </c>
      <c r="D35" s="2"/>
      <c r="E35" s="4">
        <v>0.015625</v>
      </c>
      <c r="F35" s="4">
        <v>0.002314814814814815</v>
      </c>
      <c r="G35" s="4">
        <f t="shared" si="0"/>
        <v>0.013310185185185185</v>
      </c>
      <c r="H35" s="4"/>
      <c r="I35" s="10"/>
      <c r="J35" s="8">
        <v>32</v>
      </c>
      <c r="K35" s="12" t="s">
        <v>33</v>
      </c>
      <c r="L35" s="12"/>
      <c r="N35" s="4">
        <v>0.015625</v>
      </c>
      <c r="O35" s="4">
        <v>0.002314814814814815</v>
      </c>
      <c r="P35" s="4">
        <v>0.013310185185185185</v>
      </c>
    </row>
    <row r="36" spans="1:16" ht="15">
      <c r="A36">
        <v>13</v>
      </c>
      <c r="B36" s="8">
        <v>33</v>
      </c>
      <c r="C36" s="12" t="str">
        <f>IF(A36="","",VLOOKUP(A36,Entrants!$B$4:$C$86,2))</f>
        <v>DICKIE COLE</v>
      </c>
      <c r="D36" s="2"/>
      <c r="E36" s="4">
        <v>0.01570601851851852</v>
      </c>
      <c r="F36" s="4">
        <v>0.0020833333333333333</v>
      </c>
      <c r="G36" s="4">
        <f t="shared" si="0"/>
        <v>0.013622685185185186</v>
      </c>
      <c r="H36" s="4"/>
      <c r="I36" s="10"/>
      <c r="J36" s="8">
        <v>33</v>
      </c>
      <c r="K36" s="12" t="s">
        <v>59</v>
      </c>
      <c r="L36" s="12"/>
      <c r="M36" s="2"/>
      <c r="N36" s="4">
        <v>0.01570601851851852</v>
      </c>
      <c r="O36" s="4">
        <v>0.0020833333333333333</v>
      </c>
      <c r="P36" s="4">
        <v>0.013622685185185186</v>
      </c>
    </row>
    <row r="37" spans="1:16" ht="15">
      <c r="A37">
        <v>78</v>
      </c>
      <c r="B37" s="8">
        <v>34</v>
      </c>
      <c r="C37" s="12" t="str">
        <f>IF(A37="","",VLOOKUP(A37,Entrants!$B$4:$C$86,2))</f>
        <v>GEORGE YOUNG</v>
      </c>
      <c r="D37" s="2"/>
      <c r="E37" s="4">
        <v>0.01596064814814815</v>
      </c>
      <c r="F37" s="4">
        <v>0.003009259259259259</v>
      </c>
      <c r="G37" s="4">
        <f t="shared" si="0"/>
        <v>0.012951388888888892</v>
      </c>
      <c r="H37" s="4"/>
      <c r="I37" s="10"/>
      <c r="J37" s="8">
        <v>34</v>
      </c>
      <c r="K37" s="12" t="s">
        <v>13</v>
      </c>
      <c r="L37" s="12"/>
      <c r="N37" s="4">
        <v>0.015150462962962963</v>
      </c>
      <c r="O37" s="4">
        <v>0.001388888888888889</v>
      </c>
      <c r="P37" s="4">
        <v>0.013761574074074074</v>
      </c>
    </row>
    <row r="38" spans="1:16" ht="15">
      <c r="A38">
        <v>21</v>
      </c>
      <c r="B38" s="8">
        <v>35</v>
      </c>
      <c r="C38" s="12" t="str">
        <f>IF(A38="","",VLOOKUP(A38,Entrants!$B$4:$C$86,2))</f>
        <v>KEVIN FREEMAN</v>
      </c>
      <c r="E38" s="4">
        <v>0.016041666666666666</v>
      </c>
      <c r="F38" s="4">
        <v>0.004398148148148148</v>
      </c>
      <c r="G38" s="4">
        <f t="shared" si="0"/>
        <v>0.011643518518518518</v>
      </c>
      <c r="H38" s="4"/>
      <c r="I38" s="10"/>
      <c r="J38" s="8">
        <v>35</v>
      </c>
      <c r="K38" s="12" t="s">
        <v>26</v>
      </c>
      <c r="L38" s="12"/>
      <c r="M38" s="2"/>
      <c r="N38" s="4">
        <v>0.01511574074074074</v>
      </c>
      <c r="O38" s="4">
        <v>0.0004629629629629629</v>
      </c>
      <c r="P38" s="4">
        <v>0.014652777777777777</v>
      </c>
    </row>
    <row r="39" spans="1:16" ht="15">
      <c r="A39">
        <v>65</v>
      </c>
      <c r="B39" s="8">
        <v>36</v>
      </c>
      <c r="C39" s="12" t="str">
        <f>IF(A39="","",VLOOKUP(A39,Entrants!$B$4:$C$86,2))</f>
        <v>EDDIE STOTT</v>
      </c>
      <c r="E39" s="4">
        <v>0.016064814814814813</v>
      </c>
      <c r="F39" s="4">
        <v>0.003935185185185186</v>
      </c>
      <c r="G39" s="4">
        <f t="shared" si="0"/>
        <v>0.012129629629629627</v>
      </c>
      <c r="H39" s="4"/>
      <c r="I39" s="10"/>
      <c r="J39" s="8">
        <v>36</v>
      </c>
      <c r="K39" s="12" t="s">
        <v>17</v>
      </c>
      <c r="L39" s="12"/>
      <c r="N39" s="4">
        <v>0.01486111111111111</v>
      </c>
      <c r="O39" s="4">
        <v>0</v>
      </c>
      <c r="P39" s="4">
        <v>0.01486111111111111</v>
      </c>
    </row>
    <row r="40" spans="2:16" ht="15">
      <c r="B40" s="8">
        <v>37</v>
      </c>
      <c r="C40" s="12">
        <f>IF(A40="","",VLOOKUP(A40,Entrants!$B$4:$C$86,2))</f>
      </c>
      <c r="E40" s="4"/>
      <c r="F40" s="4"/>
      <c r="G40" s="4"/>
      <c r="H40" s="4"/>
      <c r="I40" s="10"/>
      <c r="J40" s="8">
        <v>37</v>
      </c>
      <c r="K40" s="8" t="s">
        <v>94</v>
      </c>
      <c r="L40" s="8"/>
      <c r="M40" s="8"/>
      <c r="N40" s="9"/>
      <c r="O40" s="9"/>
      <c r="P40" s="9"/>
    </row>
    <row r="41" spans="2:16" ht="15">
      <c r="B41" s="8">
        <v>38</v>
      </c>
      <c r="C41" s="12">
        <f>IF(A41="","",VLOOKUP(A41,Entrants!$B$4:$C$86,2))</f>
      </c>
      <c r="E41" s="4"/>
      <c r="F41" s="4"/>
      <c r="G41" s="4"/>
      <c r="H41" s="4"/>
      <c r="I41" s="10"/>
      <c r="J41" s="8">
        <v>38</v>
      </c>
      <c r="K41" s="8" t="s">
        <v>94</v>
      </c>
      <c r="L41" s="8"/>
      <c r="M41" s="8"/>
      <c r="N41" s="9"/>
      <c r="O41" s="9"/>
      <c r="P41" s="9"/>
    </row>
    <row r="42" spans="2:16" ht="15">
      <c r="B42" s="8">
        <v>39</v>
      </c>
      <c r="C42" s="12">
        <f>IF(A42="","",VLOOKUP(A42,Entrants!$B$4:$C$86,2))</f>
      </c>
      <c r="E42" s="4"/>
      <c r="F42" s="4"/>
      <c r="G42" s="4"/>
      <c r="H42" s="4"/>
      <c r="I42" s="10"/>
      <c r="J42" s="8">
        <v>39</v>
      </c>
      <c r="K42" s="8" t="s">
        <v>94</v>
      </c>
      <c r="L42" s="8"/>
      <c r="M42" s="8"/>
      <c r="N42" s="9"/>
      <c r="O42" s="9"/>
      <c r="P42" s="9"/>
    </row>
    <row r="43" spans="2:16" ht="15">
      <c r="B43" s="8">
        <v>40</v>
      </c>
      <c r="C43" s="12">
        <f>IF(A43="","",VLOOKUP(A43,Entrants!$B$4:$C$86,2))</f>
      </c>
      <c r="D43" s="2"/>
      <c r="E43" s="4"/>
      <c r="F43" s="4"/>
      <c r="G43" s="4"/>
      <c r="H43" s="4"/>
      <c r="I43" s="10"/>
      <c r="J43" s="8">
        <v>40</v>
      </c>
      <c r="K43" s="8" t="s">
        <v>94</v>
      </c>
      <c r="L43" s="8"/>
      <c r="M43" s="8"/>
      <c r="N43" s="9"/>
      <c r="O43" s="9"/>
      <c r="P43" s="9"/>
    </row>
    <row r="44" spans="2:16" ht="15">
      <c r="B44" s="8">
        <v>41</v>
      </c>
      <c r="C44" s="12">
        <f>IF(A44="","",VLOOKUP(A44,Entrants!$B$4:$C$86,2))</f>
      </c>
      <c r="E44" s="4"/>
      <c r="F44" s="4"/>
      <c r="G44" s="4"/>
      <c r="H44" s="4"/>
      <c r="I44" s="10"/>
      <c r="J44" s="8">
        <v>41</v>
      </c>
      <c r="K44" s="8" t="s">
        <v>94</v>
      </c>
      <c r="L44" s="8"/>
      <c r="M44" s="8"/>
      <c r="N44" s="9"/>
      <c r="O44" s="9"/>
      <c r="P44" s="9"/>
    </row>
    <row r="45" spans="2:16" ht="15">
      <c r="B45" s="8">
        <v>42</v>
      </c>
      <c r="C45" s="12">
        <f>IF(A45="","",VLOOKUP(A45,Entrants!$B$4:$C$86,2))</f>
      </c>
      <c r="E45" s="4"/>
      <c r="F45" s="4"/>
      <c r="G45" s="4"/>
      <c r="H45" s="4"/>
      <c r="I45" s="10"/>
      <c r="J45" s="8">
        <v>42</v>
      </c>
      <c r="K45" s="8" t="s">
        <v>94</v>
      </c>
      <c r="L45" s="8"/>
      <c r="M45" s="8"/>
      <c r="N45" s="9"/>
      <c r="O45" s="9"/>
      <c r="P45" s="9"/>
    </row>
    <row r="46" spans="2:16" ht="15">
      <c r="B46" s="8">
        <v>43</v>
      </c>
      <c r="C46" s="12">
        <f>IF(A46="","",VLOOKUP(A46,Entrants!$B$4:$C$86,2))</f>
      </c>
      <c r="E46" s="9"/>
      <c r="F46" s="9"/>
      <c r="G46" s="9"/>
      <c r="H46" s="9"/>
      <c r="I46" s="10"/>
      <c r="J46" s="8">
        <v>43</v>
      </c>
      <c r="K46" s="8" t="s">
        <v>94</v>
      </c>
      <c r="L46" s="8"/>
      <c r="M46" s="8"/>
      <c r="N46" s="9"/>
      <c r="O46" s="9"/>
      <c r="P46" s="9"/>
    </row>
    <row r="47" spans="2:16" ht="15">
      <c r="B47" s="8">
        <v>44</v>
      </c>
      <c r="C47" s="12">
        <f>IF(A47="","",VLOOKUP(A47,Entrants!$B$4:$C$86,2))</f>
      </c>
      <c r="E47" s="9"/>
      <c r="F47" s="9"/>
      <c r="G47" s="9"/>
      <c r="H47" s="9"/>
      <c r="J47" s="8">
        <v>44</v>
      </c>
      <c r="K47" s="8" t="s">
        <v>94</v>
      </c>
      <c r="L47" s="8"/>
      <c r="M47" s="8"/>
      <c r="N47" s="9"/>
      <c r="O47" s="9"/>
      <c r="P47" s="9"/>
    </row>
    <row r="48" spans="2:16" ht="15">
      <c r="B48" s="8">
        <v>45</v>
      </c>
      <c r="C48" s="12">
        <f>IF(A48="","",VLOOKUP(A48,Entrants!$B$4:$C$86,2))</f>
      </c>
      <c r="E48" s="9"/>
      <c r="F48" s="9"/>
      <c r="G48" s="9"/>
      <c r="H48" s="9"/>
      <c r="J48" s="8">
        <v>45</v>
      </c>
      <c r="K48" s="8" t="s">
        <v>94</v>
      </c>
      <c r="L48" s="8"/>
      <c r="M48" s="8"/>
      <c r="N48" s="9"/>
      <c r="O48" s="9"/>
      <c r="P48" s="9"/>
    </row>
    <row r="49" spans="2:11" ht="15">
      <c r="B49" s="8"/>
      <c r="C49" s="12">
        <f>IF(A49="","",VLOOKUP(A49,Entrants!$B$4:$C$86,2))</f>
      </c>
      <c r="J49" s="8"/>
    </row>
    <row r="50" spans="2:11" ht="15">
      <c r="B50" s="8"/>
      <c r="C50" s="12">
        <f>IF(A50="","",VLOOKUP(A50,Entrants!$B$4:$C$86,2))</f>
      </c>
      <c r="J50" s="8"/>
    </row>
    <row r="51" spans="2:11" ht="15">
      <c r="B51" s="8"/>
      <c r="C51" s="12">
        <f>IF(A51="","",VLOOKUP(A51,Entrants!$B$4:$C$86,2))</f>
      </c>
      <c r="J51" s="8"/>
    </row>
    <row r="52" spans="2:11" ht="15">
      <c r="B52" s="8"/>
      <c r="C52" s="12">
        <f>IF(A52="","",VLOOKUP(A52,Entrants!$B$4:$C$86,2))</f>
      </c>
      <c r="J52" s="8"/>
    </row>
    <row r="53" spans="2:11" ht="15">
      <c r="B53" s="8"/>
      <c r="C53" s="12">
        <f>IF(A53="","",VLOOKUP(A53,Entrants!$B$4:$C$86,2))</f>
      </c>
      <c r="D53" s="2"/>
      <c r="J53" s="8"/>
    </row>
    <row r="54" spans="2:11" ht="15">
      <c r="B54" s="8"/>
      <c r="C54" s="12">
        <f>IF(A54="","",VLOOKUP(A54,Entrants!$B$4:$C$86,2))</f>
      </c>
      <c r="J54" s="8"/>
    </row>
    <row r="55" spans="2:11" ht="15">
      <c r="B55" s="8"/>
      <c r="C55" s="12">
        <f>IF(A55="","",VLOOKUP(A55,Entrants!$B$4:$C$86,2))</f>
      </c>
      <c r="J55" s="8"/>
    </row>
    <row r="56" spans="2:11" ht="15">
      <c r="B56" s="8"/>
      <c r="C56" s="12">
        <f>IF(A56="","",VLOOKUP(A56,Entrants!$B$4:$C$86,2))</f>
      </c>
      <c r="D56" s="8"/>
      <c r="J56" s="8"/>
    </row>
    <row r="57" spans="3:11" ht="12.75">
      <c r="C57" s="12">
        <f>IF(A57="","",VLOOKUP(A57,Entrants!$B$4:$C$86,2))</f>
      </c>
    </row>
    <row r="58" spans="3:11" ht="12.75">
      <c r="C58" s="12">
        <f>IF(A58="","",VLOOKUP(A58,Entrants!$B$4:$C$86,2))</f>
      </c>
    </row>
    <row r="59" spans="3:11" ht="12.75">
      <c r="C59" s="12">
        <f>IF(A59="","",VLOOKUP(A59,Entrants!$B$4:$C$86,2))</f>
      </c>
    </row>
    <row r="60" spans="3:11" ht="12.75">
      <c r="C60" s="12">
        <f>IF(A60="","",VLOOKUP(A60,Entrants!$B$4:$C$86,2))</f>
      </c>
    </row>
    <row r="61" spans="3:11" ht="12.75">
      <c r="C61" s="12">
        <f>IF(A61="","",VLOOKUP(A61,Entrants!$B$4:$C$86,2))</f>
      </c>
    </row>
    <row r="62" spans="3:11" ht="12.75">
      <c r="C62" s="12">
        <f>IF(A62="","",VLOOKUP(A62,Entrants!$B$4:$C$86,2))</f>
      </c>
    </row>
    <row r="63" spans="3:11" ht="12.75">
      <c r="C63" s="12">
        <f>IF(A63="","",VLOOKUP(A63,Entrants!$B$4:$C$86,2))</f>
      </c>
    </row>
    <row r="64" spans="3:11" ht="12.75">
      <c r="C64" s="12">
        <f>IF(A64="","",VLOOKUP(A64,Entrants!$B$4:$C$86,2))</f>
      </c>
    </row>
    <row r="65" spans="3:11" ht="12.75">
      <c r="C65" s="12">
        <f>IF(A65="","",VLOOKUP(A65,Entrants!$B$4:$C$86,2))</f>
      </c>
    </row>
    <row r="66" spans="3:11" ht="12.75">
      <c r="C66" s="12">
        <f>IF(A66="","",VLOOKUP(A66,Entrants!$B$4:$C$86,2))</f>
      </c>
    </row>
    <row r="67" spans="3:11" ht="12.75">
      <c r="C67" s="12">
        <f>IF(A67="","",VLOOKUP(A67,Entrants!$B$4:$C$86,2))</f>
      </c>
    </row>
    <row r="68" spans="3:11" ht="12.75">
      <c r="C68" s="12">
        <f>IF(A68="","",VLOOKUP(A68,Entrants!$B$4:$C$86,2))</f>
      </c>
    </row>
    <row r="69" spans="3:11" ht="12.75">
      <c r="C69" s="12">
        <f>IF(A69="","",VLOOKUP(A69,Entrants!$B$4:$C$86,2))</f>
      </c>
    </row>
    <row r="70" spans="3:11" ht="12.75">
      <c r="C70" s="12">
        <f>IF(A70="","",VLOOKUP(A70,Entrants!$B$4:$C$86,2))</f>
      </c>
    </row>
    <row r="71" spans="3:11" ht="12.75">
      <c r="C71" s="12">
        <f>IF(A71="","",VLOOKUP(A71,Entrants!$B$4:$C$86,2))</f>
      </c>
    </row>
    <row r="72" spans="3:11" ht="12.75">
      <c r="C72" s="12">
        <f>IF(A72="","",VLOOKUP(A72,Entrants!$B$4:$C$86,2))</f>
      </c>
    </row>
    <row r="73" spans="3:11" ht="12.75">
      <c r="C73" s="12">
        <f>IF(A73="","",VLOOKUP(A73,Entrants!$B$4:$C$86,2))</f>
      </c>
    </row>
    <row r="74" spans="3:11" ht="12.75">
      <c r="C74" s="12">
        <f>IF(A74="","",VLOOKUP(A74,Entrants!$B$4:$C$86,2))</f>
      </c>
    </row>
    <row r="75" spans="3:11" ht="12.75">
      <c r="C75" s="12">
        <f>IF(A75="","",VLOOKUP(A75,Entrants!$B$4:$C$86,2))</f>
      </c>
    </row>
    <row r="76" spans="3:11" ht="12.75">
      <c r="C76" s="12">
        <f>IF(A76="","",VLOOKUP(A76,Entrants!$B$4:$C$86,2))</f>
      </c>
    </row>
    <row r="77" spans="3:11" ht="12.75">
      <c r="C77" s="12">
        <f>IF(A77="","",VLOOKUP(A77,Entrants!$B$4:$C$86,2))</f>
      </c>
    </row>
    <row r="78" spans="3:11" ht="12.75">
      <c r="C78" s="12">
        <f>IF(A78="","",VLOOKUP(A78,Entrants!$B$4:$C$86,2))</f>
      </c>
    </row>
    <row r="79" spans="3:11" ht="12.75">
      <c r="C79" s="12">
        <f>IF(A79="","",VLOOKUP(A79,Entrants!$B$4:$C$86,2))</f>
      </c>
    </row>
    <row r="80" spans="3:11" ht="12.75">
      <c r="C80" s="12">
        <f>IF(A80="","",VLOOKUP(A80,Entrants!$B$4:$C$86,2))</f>
      </c>
    </row>
    <row r="81" spans="3:11" ht="12.75">
      <c r="C81" s="12">
        <f>IF(A81="","",VLOOKUP(A81,Entrants!$B$4:$C$86,2))</f>
      </c>
    </row>
    <row r="82" spans="3:11" ht="12.75">
      <c r="C82" s="12">
        <f>IF(A82="","",VLOOKUP(A82,Entrants!$B$4:$C$86,2))</f>
      </c>
    </row>
    <row r="83" spans="3:11" ht="12.75">
      <c r="C83" s="12">
        <f>IF(A83="","",VLOOKUP(A83,Entrants!$B$4:$C$86,2))</f>
      </c>
    </row>
    <row r="84" spans="3:11" ht="12.75">
      <c r="C84" s="12">
        <f>IF(A84="","",VLOOKUP(A84,Entrants!$B$4:$C$86,2))</f>
      </c>
    </row>
    <row r="85" spans="3:11" ht="12.75">
      <c r="C85" s="12">
        <f>IF(A85="","",VLOOKUP(A85,Entrants!$B$4:$C$86,2))</f>
      </c>
    </row>
    <row r="86" spans="3:11" ht="12.75">
      <c r="C86" s="12">
        <f>IF(A86="","",VLOOKUP(A86,Entrants!$B$4:$C$86,2))</f>
      </c>
    </row>
    <row r="87" spans="3:11" ht="12.75">
      <c r="C87" s="12">
        <f>IF(A87="","",VLOOKUP(A87,Entrants!$B$4:$C$86,2))</f>
      </c>
    </row>
  </sheetData>
  <sheetProtection/>
  <printOptions/>
  <pageMargins left="0.75" right="0.75" top="0.54" bottom="0.61" header="0.5" footer="0.5"/>
  <pageSetup horizontalDpi="300" verticalDpi="3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89"/>
  <sheetViews>
    <sheetView view="pageBreakPreview" zoomScale="60" zoomScaleNormal="75" zoomScalePageLayoutView="0" workbookViewId="0" topLeftCell="A1">
      <selection activeCell="P25" sqref="P25"/>
    </sheetView>
  </sheetViews>
  <sheetFormatPr defaultColWidth="9.140625" defaultRowHeight="12.75"/>
  <cols>
    <col min="1" max="1" width="8.140625" style="0" customWidth="1"/>
    <col min="3" max="3" width="13.28125" style="0" customWidth="1"/>
    <col min="4" max="4" width="15.8515625" style="0" customWidth="1"/>
    <col min="5" max="5" width="11.140625" style="0" customWidth="1"/>
    <col min="6" max="6" width="10.00390625" style="0" customWidth="1"/>
    <col min="7" max="7" width="9.57421875" style="0" customWidth="1"/>
    <col min="8" max="8" width="2.421875" style="0" customWidth="1"/>
    <col min="10" max="10" width="13.28125" style="0" customWidth="1"/>
    <col min="11" max="11" width="16.00390625" style="0" customWidth="1"/>
    <col min="12" max="12" width="11.00390625" style="0" customWidth="1"/>
    <col min="13" max="13" width="10.421875" style="0" customWidth="1"/>
  </cols>
  <sheetData>
    <row r="1" spans="1:12" ht="20.25">
      <c r="A1" s="7" t="s">
        <v>92</v>
      </c>
      <c r="B1" s="7"/>
      <c r="C1" s="7"/>
      <c r="D1" s="7"/>
      <c r="E1" s="7"/>
      <c r="F1" s="7"/>
      <c r="G1" s="7"/>
      <c r="H1" s="5"/>
      <c r="I1" s="7"/>
      <c r="J1" s="12"/>
      <c r="K1" s="6" t="s">
        <v>98</v>
      </c>
      <c r="L1" s="6"/>
    </row>
    <row r="2" spans="1:7" ht="12.75">
      <c r="A2" s="1" t="s">
        <v>89</v>
      </c>
      <c r="G2" s="2"/>
    </row>
    <row r="3" spans="1:14" ht="12.75">
      <c r="A3" s="1" t="s">
        <v>90</v>
      </c>
      <c r="B3" s="1" t="s">
        <v>0</v>
      </c>
      <c r="C3" s="6" t="s">
        <v>1</v>
      </c>
      <c r="D3" s="6"/>
      <c r="E3" s="1" t="s">
        <v>2</v>
      </c>
      <c r="F3" s="1" t="s">
        <v>3</v>
      </c>
      <c r="G3" s="1" t="s">
        <v>4</v>
      </c>
      <c r="I3" s="1" t="s">
        <v>0</v>
      </c>
      <c r="J3" s="6" t="s">
        <v>1</v>
      </c>
      <c r="K3" s="6"/>
      <c r="L3" s="1" t="s">
        <v>2</v>
      </c>
      <c r="M3" s="1" t="s">
        <v>3</v>
      </c>
      <c r="N3" s="1" t="s">
        <v>4</v>
      </c>
    </row>
    <row r="4" spans="1:14" ht="15">
      <c r="A4">
        <v>20</v>
      </c>
      <c r="B4" s="8">
        <v>1</v>
      </c>
      <c r="C4" s="12" t="str">
        <f>IF(A4="","",VLOOKUP(A4,Entrants!$B$4:$C$86,2))</f>
        <v>JOE FRAZER</v>
      </c>
      <c r="D4" s="2"/>
      <c r="E4" s="4">
        <v>0.014351851851851852</v>
      </c>
      <c r="F4" s="4">
        <v>0.0037037037037037034</v>
      </c>
      <c r="G4" s="4">
        <f aca="true" t="shared" si="0" ref="G4:G26">E4-F4</f>
        <v>0.010648148148148148</v>
      </c>
      <c r="I4" s="8">
        <v>1</v>
      </c>
      <c r="J4" s="12" t="s">
        <v>7</v>
      </c>
      <c r="L4" s="4">
        <v>0.015023148148148148</v>
      </c>
      <c r="M4" s="4">
        <v>0.005787037037037038</v>
      </c>
      <c r="N4" s="4">
        <v>0.009236111111111112</v>
      </c>
    </row>
    <row r="5" spans="1:14" ht="15">
      <c r="A5">
        <v>23</v>
      </c>
      <c r="B5" s="8">
        <v>2</v>
      </c>
      <c r="C5" s="12" t="str">
        <f>IF(A5="","",VLOOKUP(A5,Entrants!$B$4:$C$86,2))</f>
        <v>MARTIN GAUGHAN</v>
      </c>
      <c r="E5" s="4">
        <v>0.014490740740740742</v>
      </c>
      <c r="F5" s="4">
        <v>0.004398148148148148</v>
      </c>
      <c r="G5" s="4">
        <f t="shared" si="0"/>
        <v>0.010092592592592594</v>
      </c>
      <c r="I5" s="8">
        <v>2</v>
      </c>
      <c r="J5" s="12" t="s">
        <v>5</v>
      </c>
      <c r="L5" s="4">
        <v>0.01528935185185185</v>
      </c>
      <c r="M5" s="4">
        <v>0.005787037037037038</v>
      </c>
      <c r="N5" s="4">
        <v>0.009502314814814814</v>
      </c>
    </row>
    <row r="6" spans="1:14" ht="15">
      <c r="A6">
        <v>63</v>
      </c>
      <c r="B6" s="8">
        <v>3</v>
      </c>
      <c r="C6" s="12" t="str">
        <f>IF(A6="","",VLOOKUP(A6,Entrants!$B$4:$C$86,2))</f>
        <v>DALE SMITH</v>
      </c>
      <c r="D6" s="2"/>
      <c r="E6" s="4">
        <v>0.014537037037037038</v>
      </c>
      <c r="F6" s="4">
        <v>0.00462962962962963</v>
      </c>
      <c r="G6" s="4">
        <f t="shared" si="0"/>
        <v>0.009907407407407406</v>
      </c>
      <c r="I6" s="8">
        <v>3</v>
      </c>
      <c r="J6" s="12" t="s">
        <v>9</v>
      </c>
      <c r="K6" s="2"/>
      <c r="L6" s="4">
        <v>0.014745370370370372</v>
      </c>
      <c r="M6" s="4">
        <v>0.005092592592592592</v>
      </c>
      <c r="N6" s="4">
        <v>0.009652777777777781</v>
      </c>
    </row>
    <row r="7" spans="1:14" ht="15">
      <c r="A7">
        <v>39</v>
      </c>
      <c r="B7" s="8">
        <v>4</v>
      </c>
      <c r="C7" s="12" t="str">
        <f>IF(A7="","",VLOOKUP(A7,Entrants!$B$4:$C$86,2))</f>
        <v>JOHN MALLON</v>
      </c>
      <c r="D7" s="2"/>
      <c r="E7" s="4">
        <v>0.014537037037037038</v>
      </c>
      <c r="F7" s="4">
        <v>0.004166666666666667</v>
      </c>
      <c r="G7" s="4">
        <f t="shared" si="0"/>
        <v>0.01037037037037037</v>
      </c>
      <c r="I7" s="8">
        <v>4</v>
      </c>
      <c r="J7" s="12" t="s">
        <v>44</v>
      </c>
      <c r="K7" s="2"/>
      <c r="L7" s="4">
        <v>0.014537037037037038</v>
      </c>
      <c r="M7" s="4">
        <v>0.00462962962962963</v>
      </c>
      <c r="N7" s="4">
        <v>0.009907407407407406</v>
      </c>
    </row>
    <row r="8" spans="1:14" ht="15">
      <c r="A8">
        <v>17</v>
      </c>
      <c r="B8" s="8">
        <v>5</v>
      </c>
      <c r="C8" s="12" t="str">
        <f>IF(A8="","",VLOOKUP(A8,Entrants!$B$4:$C$86,2))</f>
        <v>PHILIP DICKINSON</v>
      </c>
      <c r="D8" s="2"/>
      <c r="E8" s="4">
        <v>0.014548611111111111</v>
      </c>
      <c r="F8" s="4">
        <v>0.004166666666666667</v>
      </c>
      <c r="G8" s="4">
        <f t="shared" si="0"/>
        <v>0.010381944444444444</v>
      </c>
      <c r="I8" s="8">
        <v>5</v>
      </c>
      <c r="J8" t="s">
        <v>45</v>
      </c>
      <c r="L8" s="4">
        <v>0.014490740740740742</v>
      </c>
      <c r="M8" s="4">
        <v>0.004398148148148148</v>
      </c>
      <c r="N8" s="4">
        <v>0.010092592592592594</v>
      </c>
    </row>
    <row r="9" spans="1:14" ht="15">
      <c r="A9">
        <v>71</v>
      </c>
      <c r="B9" s="8">
        <v>6</v>
      </c>
      <c r="C9" s="12" t="str">
        <f>IF(A9="","",VLOOKUP(A9,Entrants!$B$4:$C$86,2))</f>
        <v>STEVE WALKER</v>
      </c>
      <c r="D9" s="2"/>
      <c r="E9" s="4">
        <v>0.014606481481481482</v>
      </c>
      <c r="F9" s="4">
        <v>0.004166666666666667</v>
      </c>
      <c r="G9" s="4">
        <f t="shared" si="0"/>
        <v>0.010439814814814815</v>
      </c>
      <c r="I9" s="8">
        <v>6</v>
      </c>
      <c r="J9" s="12" t="s">
        <v>47</v>
      </c>
      <c r="K9" s="2"/>
      <c r="L9" s="4">
        <v>0.014537037037037038</v>
      </c>
      <c r="M9" s="4">
        <v>0.004166666666666667</v>
      </c>
      <c r="N9" s="4">
        <v>0.01037037037037037</v>
      </c>
    </row>
    <row r="10" spans="1:14" ht="15">
      <c r="A10">
        <v>11</v>
      </c>
      <c r="B10" s="8">
        <v>7</v>
      </c>
      <c r="C10" s="12" t="str">
        <f>IF(A10="","",VLOOKUP(A10,Entrants!$B$4:$C$86,2))</f>
        <v>IAN CANSFIELD</v>
      </c>
      <c r="E10" s="4">
        <v>0.0146875</v>
      </c>
      <c r="F10" s="4">
        <v>0.0037037037037037034</v>
      </c>
      <c r="G10" s="4">
        <f t="shared" si="0"/>
        <v>0.010983796296296295</v>
      </c>
      <c r="I10" s="8">
        <v>7</v>
      </c>
      <c r="J10" s="12" t="s">
        <v>56</v>
      </c>
      <c r="L10" s="4">
        <v>0.014548611111111111</v>
      </c>
      <c r="M10" s="4">
        <v>0.004166666666666667</v>
      </c>
      <c r="N10" s="4">
        <v>0.010381944444444444</v>
      </c>
    </row>
    <row r="11" spans="1:14" ht="15">
      <c r="A11">
        <v>1</v>
      </c>
      <c r="B11" s="8">
        <v>8</v>
      </c>
      <c r="C11" s="12" t="str">
        <f>IF(A11="","",VLOOKUP(A11,Entrants!$B$4:$C$86,2))</f>
        <v>ANGIE BROWN</v>
      </c>
      <c r="D11" s="2"/>
      <c r="E11" s="4">
        <v>0.014699074074074074</v>
      </c>
      <c r="F11" s="4">
        <v>0.002314814814814815</v>
      </c>
      <c r="G11" s="4">
        <f t="shared" si="0"/>
        <v>0.01238425925925926</v>
      </c>
      <c r="I11" s="8">
        <v>8</v>
      </c>
      <c r="J11" s="12" t="s">
        <v>18</v>
      </c>
      <c r="L11" s="4">
        <v>0.014606481481481482</v>
      </c>
      <c r="M11" s="4">
        <v>0.004166666666666667</v>
      </c>
      <c r="N11" s="4">
        <v>0.010439814814814815</v>
      </c>
    </row>
    <row r="12" spans="1:14" ht="15">
      <c r="A12">
        <v>12</v>
      </c>
      <c r="B12" s="8">
        <v>9</v>
      </c>
      <c r="C12" s="12" t="str">
        <f>IF(A12="","",VLOOKUP(A12,Entrants!$B$4:$C$86,2))</f>
        <v>MARK COCHRANE</v>
      </c>
      <c r="D12" s="2"/>
      <c r="E12" s="4">
        <v>0.014710648148148148</v>
      </c>
      <c r="F12" s="4">
        <v>0.004166666666666667</v>
      </c>
      <c r="G12" s="4">
        <f t="shared" si="0"/>
        <v>0.01054398148148148</v>
      </c>
      <c r="I12" s="8">
        <v>9</v>
      </c>
      <c r="J12" s="12" t="s">
        <v>20</v>
      </c>
      <c r="K12" s="2"/>
      <c r="L12" s="4">
        <v>0.014710648148148148</v>
      </c>
      <c r="M12" s="4">
        <v>0.004166666666666667</v>
      </c>
      <c r="N12" s="4">
        <v>0.01054398148148148</v>
      </c>
    </row>
    <row r="13" spans="1:14" ht="15">
      <c r="A13">
        <v>18</v>
      </c>
      <c r="B13" s="8">
        <v>10</v>
      </c>
      <c r="C13" s="12" t="str">
        <f>IF(A13="","",VLOOKUP(A13,Entrants!$B$4:$C$86,2))</f>
        <v>RALPH DICKINSON</v>
      </c>
      <c r="E13" s="4">
        <v>0.014722222222222222</v>
      </c>
      <c r="F13" s="4">
        <v>0.0037037037037037034</v>
      </c>
      <c r="G13" s="4">
        <f t="shared" si="0"/>
        <v>0.011018518518518518</v>
      </c>
      <c r="I13" s="8">
        <v>10</v>
      </c>
      <c r="J13" s="12" t="s">
        <v>24</v>
      </c>
      <c r="L13" s="4">
        <v>0.014351851851851852</v>
      </c>
      <c r="M13" s="4">
        <v>0.0037037037037037034</v>
      </c>
      <c r="N13" s="4">
        <v>0.010648148148148148</v>
      </c>
    </row>
    <row r="14" spans="1:14" ht="15">
      <c r="A14">
        <v>2</v>
      </c>
      <c r="B14" s="8">
        <v>11</v>
      </c>
      <c r="C14" s="12" t="str">
        <f>IF(A14="","",VLOOKUP(A14,Entrants!$B$4:$C$86,2))</f>
        <v>ROBBY BARKLEY</v>
      </c>
      <c r="D14" s="2"/>
      <c r="E14" s="4">
        <v>0.014745370370370372</v>
      </c>
      <c r="F14" s="4">
        <v>0.005092592592592592</v>
      </c>
      <c r="G14" s="4">
        <f t="shared" si="0"/>
        <v>0.009652777777777781</v>
      </c>
      <c r="I14" s="8">
        <v>11</v>
      </c>
      <c r="J14" s="12" t="s">
        <v>16</v>
      </c>
      <c r="L14" s="4">
        <v>0.01511574074074074</v>
      </c>
      <c r="M14" s="4">
        <v>0.004398148148148148</v>
      </c>
      <c r="N14" s="4">
        <v>0.010717592592592591</v>
      </c>
    </row>
    <row r="15" spans="1:14" ht="15">
      <c r="A15">
        <v>44</v>
      </c>
      <c r="B15" s="8">
        <v>12</v>
      </c>
      <c r="C15" s="12" t="str">
        <f>IF(A15="","",VLOOKUP(A15,Entrants!$B$4:$C$86,2))</f>
        <v>HELEN MORRIS</v>
      </c>
      <c r="E15" s="4">
        <v>0.014756944444444446</v>
      </c>
      <c r="F15" s="4">
        <v>0.002777777777777778</v>
      </c>
      <c r="G15" s="4">
        <f t="shared" si="0"/>
        <v>0.011979166666666667</v>
      </c>
      <c r="I15" s="8">
        <v>12</v>
      </c>
      <c r="J15" s="12" t="s">
        <v>58</v>
      </c>
      <c r="L15" s="4">
        <v>0.01494212962962963</v>
      </c>
      <c r="M15" s="4">
        <v>0.004166666666666667</v>
      </c>
      <c r="N15" s="4">
        <v>0.010775462962962962</v>
      </c>
    </row>
    <row r="16" spans="1:14" ht="15">
      <c r="A16">
        <v>48</v>
      </c>
      <c r="B16" s="8">
        <v>13</v>
      </c>
      <c r="C16" s="12" t="str">
        <f>IF(A16="","",VLOOKUP(A16,Entrants!$B$4:$C$86,2))</f>
        <v>ANNE POTTS</v>
      </c>
      <c r="E16" s="4">
        <v>0.014814814814814814</v>
      </c>
      <c r="F16" s="4">
        <v>0.003009259259259259</v>
      </c>
      <c r="G16" s="4">
        <f t="shared" si="0"/>
        <v>0.011805555555555555</v>
      </c>
      <c r="I16" s="8">
        <v>13</v>
      </c>
      <c r="J16" s="12" t="s">
        <v>28</v>
      </c>
      <c r="K16" s="2"/>
      <c r="L16" s="4">
        <v>0.0146875</v>
      </c>
      <c r="M16" s="4">
        <v>0.0037037037037037034</v>
      </c>
      <c r="N16" s="4">
        <v>0.010983796296296295</v>
      </c>
    </row>
    <row r="17" spans="1:14" ht="15">
      <c r="A17">
        <v>78</v>
      </c>
      <c r="B17" s="8">
        <v>14</v>
      </c>
      <c r="C17" s="12" t="str">
        <f>IF(A17="","",VLOOKUP(A17,Entrants!$B$4:$C$86,2))</f>
        <v>GEORGE YOUNG</v>
      </c>
      <c r="D17" s="2"/>
      <c r="E17" s="4">
        <v>0.014837962962962963</v>
      </c>
      <c r="F17" s="4">
        <v>0.002777777777777778</v>
      </c>
      <c r="G17" s="4">
        <f t="shared" si="0"/>
        <v>0.012060185185185184</v>
      </c>
      <c r="I17" s="8">
        <v>14</v>
      </c>
      <c r="J17" s="12" t="s">
        <v>25</v>
      </c>
      <c r="K17" s="2"/>
      <c r="L17" s="4">
        <v>0.014722222222222222</v>
      </c>
      <c r="M17" s="4">
        <v>0.0037037037037037034</v>
      </c>
      <c r="N17" s="4">
        <v>0.011018518518518518</v>
      </c>
    </row>
    <row r="18" spans="1:14" ht="15">
      <c r="A18">
        <v>15</v>
      </c>
      <c r="B18" s="8">
        <v>15</v>
      </c>
      <c r="C18" s="12" t="str">
        <f>IF(A18="","",VLOOKUP(A18,Entrants!$B$4:$C$86,2))</f>
        <v>PAULINE CUNNINGHAM</v>
      </c>
      <c r="E18" s="4">
        <v>0.01486111111111111</v>
      </c>
      <c r="F18" s="4">
        <v>0.0018518518518518517</v>
      </c>
      <c r="G18" s="4">
        <f t="shared" si="0"/>
        <v>0.013009259259259259</v>
      </c>
      <c r="I18" s="8">
        <v>15</v>
      </c>
      <c r="J18" s="12" t="s">
        <v>22</v>
      </c>
      <c r="K18" s="2"/>
      <c r="L18" s="4">
        <v>0.015486111111111112</v>
      </c>
      <c r="M18" s="4">
        <v>0.004398148148148148</v>
      </c>
      <c r="N18" s="4">
        <v>0.011087962962962963</v>
      </c>
    </row>
    <row r="19" spans="1:14" ht="15">
      <c r="A19">
        <v>73</v>
      </c>
      <c r="B19" s="8">
        <v>16</v>
      </c>
      <c r="C19" s="12" t="str">
        <f>IF(A19="","",VLOOKUP(A19,Entrants!$B$4:$C$86,2))</f>
        <v>CHRISTINE WILLSHIRE</v>
      </c>
      <c r="E19" s="4">
        <v>0.01486111111111111</v>
      </c>
      <c r="F19" s="4">
        <v>0.0004629629629629629</v>
      </c>
      <c r="G19" s="4">
        <f t="shared" si="0"/>
        <v>0.014398148148148146</v>
      </c>
      <c r="I19" s="8">
        <v>16</v>
      </c>
      <c r="J19" s="12" t="s">
        <v>31</v>
      </c>
      <c r="L19" s="4">
        <v>0.014872685185185185</v>
      </c>
      <c r="M19" s="4">
        <v>0.0037037037037037034</v>
      </c>
      <c r="N19" s="4">
        <v>0.011168981481481481</v>
      </c>
    </row>
    <row r="20" spans="1:14" ht="15">
      <c r="A20">
        <v>72</v>
      </c>
      <c r="B20" s="8">
        <v>17</v>
      </c>
      <c r="C20" s="12" t="str">
        <f>IF(A20="","",VLOOKUP(A20,Entrants!$B$4:$C$86,2))</f>
        <v>KEVIN WESTWOOD</v>
      </c>
      <c r="E20" s="4">
        <v>0.014872685185185185</v>
      </c>
      <c r="F20" s="4">
        <v>0.0037037037037037034</v>
      </c>
      <c r="G20" s="4">
        <f t="shared" si="0"/>
        <v>0.011168981481481481</v>
      </c>
      <c r="I20" s="8">
        <v>17</v>
      </c>
      <c r="J20" s="12" t="s">
        <v>27</v>
      </c>
      <c r="L20" s="4">
        <v>0.01503472222222222</v>
      </c>
      <c r="M20" s="4">
        <v>0.0037037037037037034</v>
      </c>
      <c r="N20" s="4">
        <v>0.011331018518518516</v>
      </c>
    </row>
    <row r="21" spans="1:14" ht="15">
      <c r="A21">
        <v>76</v>
      </c>
      <c r="B21" s="8">
        <v>18</v>
      </c>
      <c r="C21" s="12" t="str">
        <f>IF(A21="","",VLOOKUP(A21,Entrants!$B$4:$C$86,2))</f>
        <v>CLINTON YOUNG</v>
      </c>
      <c r="E21" s="4">
        <v>0.014872685185185185</v>
      </c>
      <c r="F21" s="4">
        <v>0.002777777777777778</v>
      </c>
      <c r="G21" s="4">
        <f t="shared" si="0"/>
        <v>0.012094907407407407</v>
      </c>
      <c r="I21" s="8">
        <v>18</v>
      </c>
      <c r="J21" s="12" t="s">
        <v>34</v>
      </c>
      <c r="K21" s="2"/>
      <c r="L21" s="4">
        <v>0.01503472222222222</v>
      </c>
      <c r="M21" s="4">
        <v>0.003472222222222222</v>
      </c>
      <c r="N21" s="4">
        <v>0.0115625</v>
      </c>
    </row>
    <row r="22" spans="1:14" ht="15">
      <c r="A22">
        <v>42</v>
      </c>
      <c r="B22" s="8">
        <v>19</v>
      </c>
      <c r="C22" s="12" t="str">
        <f>IF(A22="","",VLOOKUP(A22,Entrants!$B$4:$C$86,2))</f>
        <v>GLORIA MCCABE</v>
      </c>
      <c r="E22" s="4">
        <v>0.014884259259259259</v>
      </c>
      <c r="F22" s="4">
        <v>0</v>
      </c>
      <c r="G22" s="4">
        <f t="shared" si="0"/>
        <v>0.014884259259259259</v>
      </c>
      <c r="I22" s="8">
        <v>19</v>
      </c>
      <c r="J22" s="12" t="s">
        <v>57</v>
      </c>
      <c r="L22" s="4">
        <v>0.01537037037037037</v>
      </c>
      <c r="M22" s="4">
        <v>0.0037037037037037034</v>
      </c>
      <c r="N22" s="4">
        <v>0.011666666666666665</v>
      </c>
    </row>
    <row r="23" spans="1:14" ht="15">
      <c r="A23">
        <v>22</v>
      </c>
      <c r="B23" s="8">
        <v>20</v>
      </c>
      <c r="C23" s="12" t="str">
        <f>IF(A23="","",VLOOKUP(A23,Entrants!$B$4:$C$86,2))</f>
        <v>TONY GARRITY</v>
      </c>
      <c r="E23" s="4">
        <v>0.014895833333333332</v>
      </c>
      <c r="F23" s="4">
        <v>0.0018518518518518517</v>
      </c>
      <c r="G23" s="4">
        <f t="shared" si="0"/>
        <v>0.013043981481481481</v>
      </c>
      <c r="I23" s="8">
        <v>20</v>
      </c>
      <c r="J23" s="12" t="s">
        <v>52</v>
      </c>
      <c r="L23" s="4">
        <v>0.015173611111111112</v>
      </c>
      <c r="M23" s="4">
        <v>0.003472222222222222</v>
      </c>
      <c r="N23" s="4">
        <v>0.01170138888888889</v>
      </c>
    </row>
    <row r="24" spans="1:14" ht="15">
      <c r="A24">
        <v>82</v>
      </c>
      <c r="B24" s="8">
        <v>21</v>
      </c>
      <c r="C24" s="12" t="str">
        <f>IF(A24="","",VLOOKUP(A24,Entrants!$B$4:$C$86,2))</f>
        <v>JOHN CURRY</v>
      </c>
      <c r="E24" s="4">
        <v>0.014930555555555556</v>
      </c>
      <c r="F24" s="4">
        <v>0.003009259259259259</v>
      </c>
      <c r="G24" s="4">
        <f t="shared" si="0"/>
        <v>0.011921296296296298</v>
      </c>
      <c r="I24" s="8">
        <v>21</v>
      </c>
      <c r="J24" s="12" t="s">
        <v>36</v>
      </c>
      <c r="K24" s="2"/>
      <c r="L24" s="4">
        <v>0.014814814814814814</v>
      </c>
      <c r="M24" s="4">
        <v>0.003009259259259259</v>
      </c>
      <c r="N24" s="4">
        <v>0.011805555555555555</v>
      </c>
    </row>
    <row r="25" spans="1:14" ht="15">
      <c r="A25">
        <v>16</v>
      </c>
      <c r="B25" s="8">
        <v>22</v>
      </c>
      <c r="C25" s="12" t="str">
        <f>IF(A25="","",VLOOKUP(A25,Entrants!$B$4:$C$86,2))</f>
        <v>MALCOLM DARBYSHIRE</v>
      </c>
      <c r="D25" s="2"/>
      <c r="E25" s="4">
        <v>0.01494212962962963</v>
      </c>
      <c r="F25" s="4">
        <v>0.004166666666666667</v>
      </c>
      <c r="G25" s="4">
        <f t="shared" si="0"/>
        <v>0.010775462962962962</v>
      </c>
      <c r="I25" s="8">
        <v>22</v>
      </c>
      <c r="J25" s="12" t="s">
        <v>29</v>
      </c>
      <c r="L25" s="4">
        <v>0.01577546296296296</v>
      </c>
      <c r="M25" s="4">
        <v>0.003935185185185186</v>
      </c>
      <c r="N25" s="4">
        <v>0.011840277777777774</v>
      </c>
    </row>
    <row r="26" spans="1:14" ht="15">
      <c r="A26">
        <v>69</v>
      </c>
      <c r="B26" s="8">
        <v>23</v>
      </c>
      <c r="C26" s="12" t="str">
        <f>IF(A26="","",VLOOKUP(A26,Entrants!$B$4:$C$86,2))</f>
        <v>TOM WAITON</v>
      </c>
      <c r="D26" s="2"/>
      <c r="E26" s="4">
        <v>0.015</v>
      </c>
      <c r="F26" s="4">
        <v>0.003009259259259259</v>
      </c>
      <c r="G26" s="4">
        <f t="shared" si="0"/>
        <v>0.011990740740740741</v>
      </c>
      <c r="I26" s="8">
        <v>23</v>
      </c>
      <c r="J26" s="12" t="s">
        <v>46</v>
      </c>
      <c r="K26" s="2"/>
      <c r="L26" s="4">
        <v>0.014930555555555556</v>
      </c>
      <c r="M26" s="4">
        <v>0.003009259259259259</v>
      </c>
      <c r="N26" s="4">
        <v>0.011921296296296298</v>
      </c>
    </row>
    <row r="27" spans="1:14" ht="15">
      <c r="A27">
        <v>9</v>
      </c>
      <c r="B27" s="8">
        <v>24</v>
      </c>
      <c r="C27" s="12" t="str">
        <f>IF(A27="","",VLOOKUP(A27,Entrants!$B$4:$C$86,2))</f>
        <v>ANDY BROWN</v>
      </c>
      <c r="D27" s="2"/>
      <c r="E27" s="4">
        <v>0.015023148148148148</v>
      </c>
      <c r="F27" s="4">
        <v>0.005787037037037038</v>
      </c>
      <c r="G27" s="4">
        <f>E27-F27</f>
        <v>0.009236111111111112</v>
      </c>
      <c r="I27" s="8">
        <v>24</v>
      </c>
      <c r="J27" s="12" t="s">
        <v>38</v>
      </c>
      <c r="K27" s="2"/>
      <c r="L27" s="4">
        <v>0.014756944444444446</v>
      </c>
      <c r="M27" s="4">
        <v>0.002777777777777778</v>
      </c>
      <c r="N27" s="4">
        <v>0.011979166666666667</v>
      </c>
    </row>
    <row r="28" spans="1:14" ht="15">
      <c r="A28">
        <v>30</v>
      </c>
      <c r="B28" s="8">
        <v>25</v>
      </c>
      <c r="C28" s="12" t="str">
        <f>IF(A28="","",VLOOKUP(A28,Entrants!$B$4:$C$86,2))</f>
        <v>AYNSLEY HERRON</v>
      </c>
      <c r="D28" s="2"/>
      <c r="E28" s="4">
        <v>0.01503472222222222</v>
      </c>
      <c r="F28" s="4">
        <v>0.003472222222222222</v>
      </c>
      <c r="G28" s="4">
        <f aca="true" t="shared" si="1" ref="G28:G38">E28-F28</f>
        <v>0.011562499999999998</v>
      </c>
      <c r="I28" s="8">
        <v>25</v>
      </c>
      <c r="J28" s="12" t="s">
        <v>50</v>
      </c>
      <c r="L28" s="4">
        <v>0.015</v>
      </c>
      <c r="M28" s="4">
        <v>0.003009259259259259</v>
      </c>
      <c r="N28" s="4">
        <v>0.011990740740740741</v>
      </c>
    </row>
    <row r="29" spans="1:14" ht="15">
      <c r="A29">
        <v>8</v>
      </c>
      <c r="B29" s="8">
        <v>26</v>
      </c>
      <c r="C29" s="12" t="str">
        <f>IF(A29="","",VLOOKUP(A29,Entrants!$B$4:$C$86,2))</f>
        <v>MICHAEL BROWN</v>
      </c>
      <c r="E29" s="4">
        <v>0.01503472222222222</v>
      </c>
      <c r="F29" s="4">
        <v>0.0037037037037037034</v>
      </c>
      <c r="G29" s="4">
        <f t="shared" si="1"/>
        <v>0.011331018518518516</v>
      </c>
      <c r="I29" s="8">
        <v>26</v>
      </c>
      <c r="J29" s="12" t="s">
        <v>10</v>
      </c>
      <c r="K29" s="2"/>
      <c r="L29" s="4">
        <v>0.01525462962962963</v>
      </c>
      <c r="M29" s="4">
        <v>0.0032407407407407406</v>
      </c>
      <c r="N29" s="4">
        <v>0.01201388888888889</v>
      </c>
    </row>
    <row r="30" spans="1:14" ht="15">
      <c r="A30">
        <v>3</v>
      </c>
      <c r="B30" s="8">
        <v>27</v>
      </c>
      <c r="C30" s="12" t="str">
        <f>IF(A30="","",VLOOKUP(A30,Entrants!$B$4:$C$86,2))</f>
        <v>ALAN BOSWORTH</v>
      </c>
      <c r="E30" s="4">
        <v>0.015092592592592593</v>
      </c>
      <c r="F30" s="4">
        <v>0.002777777777777778</v>
      </c>
      <c r="G30" s="4">
        <f t="shared" si="1"/>
        <v>0.012314814814814815</v>
      </c>
      <c r="I30" s="8">
        <v>27</v>
      </c>
      <c r="J30" s="12" t="s">
        <v>37</v>
      </c>
      <c r="L30" s="4">
        <v>0.014837962962962963</v>
      </c>
      <c r="M30" s="4">
        <v>0.002777777777777778</v>
      </c>
      <c r="N30" s="4">
        <v>0.012060185185185184</v>
      </c>
    </row>
    <row r="31" spans="1:14" ht="15">
      <c r="A31">
        <v>24</v>
      </c>
      <c r="B31" s="8">
        <v>28</v>
      </c>
      <c r="C31" s="12" t="str">
        <f>IF(A31="","",VLOOKUP(A31,Entrants!$B$4:$C$86,2))</f>
        <v>STEVE GILLESPIE</v>
      </c>
      <c r="E31" s="4">
        <v>0.01511574074074074</v>
      </c>
      <c r="F31" s="4">
        <v>0.004398148148148148</v>
      </c>
      <c r="G31" s="4">
        <f t="shared" si="1"/>
        <v>0.010717592592592591</v>
      </c>
      <c r="I31" s="8">
        <v>28</v>
      </c>
      <c r="J31" s="12" t="s">
        <v>55</v>
      </c>
      <c r="L31" s="4">
        <v>0.014872685185185185</v>
      </c>
      <c r="M31" s="4">
        <v>0.002777777777777778</v>
      </c>
      <c r="N31" s="4">
        <v>0.012094907407407407</v>
      </c>
    </row>
    <row r="32" spans="1:14" ht="15">
      <c r="A32">
        <v>43</v>
      </c>
      <c r="B32" s="8">
        <v>29</v>
      </c>
      <c r="C32" s="12" t="str">
        <f>IF(A32="","",VLOOKUP(A32,Entrants!$B$4:$C$86,2))</f>
        <v>TERRY MCCABE</v>
      </c>
      <c r="E32" s="4">
        <v>0.015173611111111112</v>
      </c>
      <c r="F32" s="4">
        <v>0.003472222222222222</v>
      </c>
      <c r="G32" s="4">
        <f t="shared" si="1"/>
        <v>0.01170138888888889</v>
      </c>
      <c r="I32" s="8">
        <v>29</v>
      </c>
      <c r="J32" s="12" t="s">
        <v>123</v>
      </c>
      <c r="K32" s="2"/>
      <c r="L32" s="4">
        <v>0.015092592592592593</v>
      </c>
      <c r="M32" s="4">
        <v>0.002777777777777778</v>
      </c>
      <c r="N32" s="4">
        <v>0.012314814814814815</v>
      </c>
    </row>
    <row r="33" spans="1:14" ht="15">
      <c r="A33">
        <v>4</v>
      </c>
      <c r="B33" s="8">
        <v>30</v>
      </c>
      <c r="C33" s="12" t="str">
        <f>IF(A33="","",VLOOKUP(A33,Entrants!$B$4:$C$86,2))</f>
        <v>DAVE BRADLEY</v>
      </c>
      <c r="E33" s="4">
        <v>0.015196759259259259</v>
      </c>
      <c r="F33" s="4">
        <v>0.002546296296296296</v>
      </c>
      <c r="G33" s="4">
        <f t="shared" si="1"/>
        <v>0.012650462962962962</v>
      </c>
      <c r="I33" s="8">
        <v>30</v>
      </c>
      <c r="J33" s="12" t="s">
        <v>6</v>
      </c>
      <c r="L33" s="4">
        <v>0.014699074074074074</v>
      </c>
      <c r="M33" s="4">
        <v>0.002314814814814815</v>
      </c>
      <c r="N33" s="4">
        <v>0.01238425925925926</v>
      </c>
    </row>
    <row r="34" spans="1:14" ht="15">
      <c r="A34">
        <v>35</v>
      </c>
      <c r="B34" s="8">
        <v>31</v>
      </c>
      <c r="C34" s="12" t="str">
        <f>IF(A34="","",VLOOKUP(A34,Entrants!$B$4:$C$86,2))</f>
        <v>PAUL MASON</v>
      </c>
      <c r="E34" s="4">
        <v>0.01525462962962963</v>
      </c>
      <c r="F34" s="4">
        <v>0.0032407407407407406</v>
      </c>
      <c r="G34" s="4">
        <f t="shared" si="1"/>
        <v>0.01201388888888889</v>
      </c>
      <c r="I34" s="8">
        <v>31</v>
      </c>
      <c r="J34" s="12" t="s">
        <v>35</v>
      </c>
      <c r="K34" s="2"/>
      <c r="L34" s="4">
        <v>0.015196759259259259</v>
      </c>
      <c r="M34" s="4">
        <v>0.002546296296296296</v>
      </c>
      <c r="N34" s="4">
        <v>0.012650462962962962</v>
      </c>
    </row>
    <row r="35" spans="1:14" ht="15">
      <c r="A35">
        <v>37</v>
      </c>
      <c r="B35" s="8">
        <v>32</v>
      </c>
      <c r="C35" s="12" t="str">
        <f>IF(A35="","",VLOOKUP(A35,Entrants!$B$4:$C$86,2))</f>
        <v>SEAN KIRTLEY</v>
      </c>
      <c r="D35" s="2"/>
      <c r="E35" s="4">
        <v>0.01528935185185185</v>
      </c>
      <c r="F35" s="4">
        <v>0.005787037037037038</v>
      </c>
      <c r="G35" s="4">
        <f t="shared" si="1"/>
        <v>0.009502314814814814</v>
      </c>
      <c r="I35" s="8">
        <v>32</v>
      </c>
      <c r="J35" t="s">
        <v>23</v>
      </c>
      <c r="L35" s="4">
        <v>0.01486111111111111</v>
      </c>
      <c r="M35" s="4">
        <v>0.0018518518518518517</v>
      </c>
      <c r="N35" s="4">
        <v>0.013009259259259259</v>
      </c>
    </row>
    <row r="36" spans="1:14" ht="15">
      <c r="A36">
        <v>46</v>
      </c>
      <c r="B36" s="8">
        <v>33</v>
      </c>
      <c r="C36" s="12" t="str">
        <f>IF(A36="","",VLOOKUP(A36,Entrants!$B$4:$C$86,2))</f>
        <v>STEPHEN NENDICK</v>
      </c>
      <c r="D36" s="2"/>
      <c r="E36" s="4">
        <v>0.01537037037037037</v>
      </c>
      <c r="F36" s="4">
        <v>0.0037037037037037034</v>
      </c>
      <c r="G36" s="4">
        <f t="shared" si="1"/>
        <v>0.011666666666666665</v>
      </c>
      <c r="I36" s="8">
        <v>33</v>
      </c>
      <c r="J36" s="12" t="s">
        <v>41</v>
      </c>
      <c r="L36" s="4">
        <v>0.014895833333333332</v>
      </c>
      <c r="M36" s="4">
        <v>0.0018518518518518517</v>
      </c>
      <c r="N36" s="4">
        <v>0.013043981481481481</v>
      </c>
    </row>
    <row r="37" spans="1:14" ht="15">
      <c r="A37">
        <v>21</v>
      </c>
      <c r="B37" s="8">
        <v>34</v>
      </c>
      <c r="C37" s="12" t="str">
        <f>IF(A37="","",VLOOKUP(A37,Entrants!$B$4:$C$86,2))</f>
        <v>KEVIN FREEMAN</v>
      </c>
      <c r="E37" s="4">
        <v>0.015486111111111112</v>
      </c>
      <c r="F37" s="4">
        <v>0.004398148148148148</v>
      </c>
      <c r="G37" s="4">
        <f t="shared" si="1"/>
        <v>0.011087962962962963</v>
      </c>
      <c r="I37" s="8">
        <v>34</v>
      </c>
      <c r="J37" s="12" t="s">
        <v>26</v>
      </c>
      <c r="K37" s="2"/>
      <c r="L37" s="4">
        <v>0.01486111111111111</v>
      </c>
      <c r="M37" s="4">
        <v>0.0004629629629629629</v>
      </c>
      <c r="N37" s="4">
        <v>0.014398148148148146</v>
      </c>
    </row>
    <row r="38" spans="1:14" ht="15">
      <c r="A38">
        <v>65</v>
      </c>
      <c r="B38" s="8">
        <v>35</v>
      </c>
      <c r="C38" s="12" t="str">
        <f>IF(A38="","",VLOOKUP(A38,Entrants!$B$4:$C$86,2))</f>
        <v>EDDIE STOTT</v>
      </c>
      <c r="E38" s="4">
        <v>0.01577546296296296</v>
      </c>
      <c r="F38" s="4">
        <v>0.003935185185185186</v>
      </c>
      <c r="G38" s="4">
        <f t="shared" si="1"/>
        <v>0.011840277777777774</v>
      </c>
      <c r="I38" s="8">
        <v>35</v>
      </c>
      <c r="J38" s="12" t="s">
        <v>17</v>
      </c>
      <c r="L38" s="4">
        <v>0.014884259259259259</v>
      </c>
      <c r="M38" s="4">
        <v>0</v>
      </c>
      <c r="N38" s="4">
        <v>0.014884259259259259</v>
      </c>
    </row>
    <row r="39" spans="2:14" ht="15">
      <c r="B39" s="8">
        <v>36</v>
      </c>
      <c r="C39" s="12">
        <f>IF(A39="","",VLOOKUP(A39,Entrants!$B$4:$C$86,2))</f>
      </c>
      <c r="E39" s="4"/>
      <c r="F39" s="4"/>
      <c r="G39" s="4"/>
      <c r="I39" s="8">
        <v>36</v>
      </c>
      <c r="J39" s="12" t="s">
        <v>94</v>
      </c>
      <c r="L39" s="4"/>
      <c r="M39" s="4"/>
      <c r="N39" s="4"/>
    </row>
    <row r="40" spans="2:14" ht="15">
      <c r="B40" s="8">
        <v>37</v>
      </c>
      <c r="C40" s="12">
        <f>IF(A40="","",VLOOKUP(A40,Entrants!$B$4:$C$86,2))</f>
      </c>
      <c r="I40" s="8">
        <v>37</v>
      </c>
      <c r="J40" s="8" t="s">
        <v>94</v>
      </c>
      <c r="K40" s="8"/>
      <c r="L40" s="9"/>
      <c r="M40" s="9"/>
      <c r="N40" s="9"/>
    </row>
    <row r="41" spans="2:14" ht="15">
      <c r="B41" s="8">
        <v>38</v>
      </c>
      <c r="C41" s="12">
        <f>IF(A41="","",VLOOKUP(A41,Entrants!$B$4:$C$86,2))</f>
      </c>
      <c r="I41" s="8">
        <v>38</v>
      </c>
      <c r="J41" s="8" t="s">
        <v>94</v>
      </c>
      <c r="K41" s="8"/>
      <c r="L41" s="9"/>
      <c r="M41" s="9"/>
      <c r="N41" s="9"/>
    </row>
    <row r="42" spans="2:14" ht="15">
      <c r="B42" s="8">
        <v>39</v>
      </c>
      <c r="C42" s="12">
        <f>IF(A42="","",VLOOKUP(A42,Entrants!$B$4:$C$86,2))</f>
      </c>
      <c r="I42" s="8"/>
      <c r="J42" s="8" t="s">
        <v>94</v>
      </c>
      <c r="K42" s="8"/>
      <c r="L42" s="9"/>
      <c r="M42" s="9"/>
      <c r="N42" s="9"/>
    </row>
    <row r="43" spans="2:14" ht="15">
      <c r="B43" s="8">
        <v>40</v>
      </c>
      <c r="C43" s="12">
        <f>IF(A43="","",VLOOKUP(A43,Entrants!$B$4:$C$86,2))</f>
      </c>
      <c r="I43" s="8"/>
      <c r="J43" s="8" t="s">
        <v>94</v>
      </c>
      <c r="K43" s="8"/>
      <c r="L43" s="9"/>
      <c r="M43" s="9"/>
      <c r="N43" s="9"/>
    </row>
    <row r="44" spans="2:14" ht="15">
      <c r="B44" s="8">
        <v>41</v>
      </c>
      <c r="C44" s="12">
        <f>IF(A44="","",VLOOKUP(A44,Entrants!$B$4:$C$86,2))</f>
      </c>
      <c r="I44" s="8"/>
      <c r="J44" s="8" t="s">
        <v>94</v>
      </c>
      <c r="K44" s="8"/>
      <c r="L44" s="9"/>
      <c r="M44" s="9"/>
      <c r="N44" s="9"/>
    </row>
    <row r="45" spans="2:14" ht="15">
      <c r="B45" s="8">
        <v>42</v>
      </c>
      <c r="C45" s="12">
        <f>IF(A45="","",VLOOKUP(A45,Entrants!$B$4:$C$86,2))</f>
      </c>
      <c r="I45" s="8"/>
      <c r="J45" s="8" t="s">
        <v>94</v>
      </c>
      <c r="K45" s="8"/>
      <c r="L45" s="9"/>
      <c r="M45" s="9"/>
      <c r="N45" s="9"/>
    </row>
    <row r="46" spans="2:14" ht="15">
      <c r="B46" s="8">
        <v>43</v>
      </c>
      <c r="C46" s="12">
        <f>IF(A46="","",VLOOKUP(A46,Entrants!$B$4:$C$86,2))</f>
      </c>
      <c r="I46" s="8"/>
      <c r="J46" s="8" t="s">
        <v>94</v>
      </c>
      <c r="K46" s="8"/>
      <c r="L46" s="9"/>
      <c r="M46" s="9"/>
      <c r="N46" s="9"/>
    </row>
    <row r="47" spans="2:14" ht="15">
      <c r="B47" s="8">
        <v>44</v>
      </c>
      <c r="C47" s="12">
        <f>IF(A47="","",VLOOKUP(A47,Entrants!$B$4:$C$86,2))</f>
      </c>
      <c r="I47" s="8"/>
      <c r="J47" s="8" t="s">
        <v>94</v>
      </c>
      <c r="K47" s="8"/>
      <c r="L47" s="9"/>
      <c r="M47" s="9"/>
      <c r="N47" s="9"/>
    </row>
    <row r="48" spans="2:14" ht="15">
      <c r="B48" s="8">
        <v>45</v>
      </c>
      <c r="C48" s="12">
        <f>IF(A48="","",VLOOKUP(A48,Entrants!$B$4:$C$86,2))</f>
      </c>
      <c r="I48" s="8"/>
      <c r="J48" s="8" t="s">
        <v>94</v>
      </c>
      <c r="K48" s="8"/>
      <c r="L48" s="9"/>
      <c r="M48" s="9"/>
      <c r="N48" s="9"/>
    </row>
    <row r="49" spans="3:10" ht="15">
      <c r="C49" s="12">
        <f>IF(A49="","",VLOOKUP(A49,Entrants!$B$4:$C$86,2))</f>
      </c>
      <c r="I49" s="8"/>
    </row>
    <row r="50" spans="3:10" ht="15">
      <c r="C50" s="12">
        <f>IF(A50="","",VLOOKUP(A50,Entrants!$B$4:$C$86,2))</f>
      </c>
      <c r="I50" s="8"/>
    </row>
    <row r="51" spans="3:10" ht="15">
      <c r="C51" s="12">
        <f>IF(A51="","",VLOOKUP(A51,Entrants!$B$4:$C$86,2))</f>
      </c>
      <c r="I51" s="8"/>
    </row>
    <row r="52" spans="3:10" ht="15">
      <c r="C52" s="12">
        <f>IF(A52="","",VLOOKUP(A52,Entrants!$B$4:$C$86,2))</f>
      </c>
      <c r="E52" s="4"/>
      <c r="F52" s="4"/>
      <c r="G52" s="4"/>
      <c r="I52" s="8"/>
    </row>
    <row r="53" spans="3:10" ht="15">
      <c r="C53" s="12">
        <f>IF(A53="","",VLOOKUP(A53,Entrants!$B$4:$C$86,2))</f>
      </c>
      <c r="E53" s="4"/>
      <c r="F53" s="4"/>
      <c r="G53" s="4"/>
      <c r="I53" s="8"/>
    </row>
    <row r="54" spans="3:10" ht="15">
      <c r="C54" s="12">
        <f>IF(A54="","",VLOOKUP(A54,Entrants!$B$4:$C$86,2))</f>
      </c>
      <c r="E54" s="4"/>
      <c r="F54" s="4"/>
      <c r="G54" s="4"/>
      <c r="I54" s="8"/>
    </row>
    <row r="55" spans="3:10" ht="15">
      <c r="C55" s="12">
        <f>IF(A55="","",VLOOKUP(A55,Entrants!$B$4:$C$86,2))</f>
      </c>
      <c r="E55" s="4"/>
      <c r="F55" s="4"/>
      <c r="G55" s="4"/>
      <c r="I55" s="8"/>
    </row>
    <row r="56" spans="3:10" ht="15">
      <c r="C56" s="12">
        <f>IF(A56="","",VLOOKUP(A56,Entrants!$B$4:$C$86,2))</f>
      </c>
      <c r="E56" s="4"/>
      <c r="F56" s="4"/>
      <c r="G56" s="4"/>
      <c r="I56" s="8"/>
    </row>
    <row r="57" spans="3:10" ht="12.75">
      <c r="C57" s="12">
        <f>IF(A57="","",VLOOKUP(A57,Entrants!$B$4:$C$86,2))</f>
      </c>
      <c r="D57" s="2"/>
      <c r="E57" s="4"/>
      <c r="F57" s="4"/>
      <c r="G57" s="4"/>
    </row>
    <row r="58" spans="3:10" ht="12.75">
      <c r="C58" s="12">
        <f>IF(A58="","",VLOOKUP(A58,Entrants!$B$4:$C$86,2))</f>
      </c>
      <c r="E58" s="4"/>
      <c r="F58" s="4"/>
      <c r="G58" s="4"/>
    </row>
    <row r="59" spans="3:10" ht="12.75">
      <c r="C59" s="12">
        <f>IF(A59="","",VLOOKUP(A59,Entrants!$B$4:$C$86,2))</f>
      </c>
      <c r="E59" s="4"/>
      <c r="F59" s="4"/>
      <c r="G59" s="4"/>
    </row>
    <row r="60" spans="3:10" ht="15">
      <c r="C60" s="12">
        <f>IF(A60="","",VLOOKUP(A60,Entrants!$B$4:$C$86,2))</f>
      </c>
      <c r="E60" s="9"/>
      <c r="F60" s="9"/>
      <c r="G60" s="9"/>
    </row>
    <row r="61" spans="3:10" ht="15">
      <c r="C61" s="12">
        <f>IF(A61="","",VLOOKUP(A61,Entrants!$B$4:$C$86,2))</f>
      </c>
      <c r="E61" s="9"/>
      <c r="F61" s="9"/>
      <c r="G61" s="9"/>
    </row>
    <row r="62" spans="3:10" ht="15">
      <c r="C62" s="12">
        <f>IF(A62="","",VLOOKUP(A62,Entrants!$B$4:$C$86,2))</f>
      </c>
      <c r="E62" s="9"/>
      <c r="F62" s="9"/>
      <c r="G62" s="9"/>
    </row>
    <row r="63" spans="3:10" ht="12.75">
      <c r="C63" s="12">
        <f>IF(A63="","",VLOOKUP(A63,Entrants!$B$4:$C$86,2))</f>
      </c>
    </row>
    <row r="64" spans="3:10" ht="12.75">
      <c r="C64" s="12">
        <f>IF(A64="","",VLOOKUP(A64,Entrants!$B$4:$C$86,2))</f>
      </c>
    </row>
    <row r="65" spans="3:10" ht="12.75">
      <c r="C65" s="12">
        <f>IF(A65="","",VLOOKUP(A65,Entrants!$B$4:$C$86,2))</f>
      </c>
    </row>
    <row r="66" spans="3:10" ht="12.75">
      <c r="C66" s="12">
        <f>IF(A66="","",VLOOKUP(A66,Entrants!$B$4:$C$86,2))</f>
      </c>
    </row>
    <row r="67" spans="3:10" ht="12.75">
      <c r="C67" s="12">
        <f>IF(A67="","",VLOOKUP(A67,Entrants!$B$4:$C$86,2))</f>
      </c>
    </row>
    <row r="68" spans="3:10" ht="12.75">
      <c r="C68" s="12">
        <f>IF(A68="","",VLOOKUP(A68,Entrants!$B$4:$C$86,2))</f>
      </c>
    </row>
    <row r="69" spans="3:10" ht="12.75">
      <c r="C69" s="12">
        <f>IF(A69="","",VLOOKUP(A69,Entrants!$B$4:$C$86,2))</f>
      </c>
    </row>
    <row r="70" spans="3:10" ht="12.75">
      <c r="C70" s="12">
        <f>IF(A70="","",VLOOKUP(A70,Entrants!$B$4:$C$86,2))</f>
      </c>
    </row>
    <row r="71" spans="3:10" ht="12.75">
      <c r="C71" s="12">
        <f>IF(A71="","",VLOOKUP(A71,Entrants!$B$4:$C$86,2))</f>
      </c>
    </row>
    <row r="72" spans="3:10" ht="12.75">
      <c r="C72" s="12">
        <f>IF(A72="","",VLOOKUP(A72,Entrants!$B$4:$C$86,2))</f>
      </c>
    </row>
    <row r="73" spans="3:10" ht="12.75">
      <c r="C73" s="12">
        <f>IF(A73="","",VLOOKUP(A73,Entrants!$B$4:$C$86,2))</f>
      </c>
    </row>
    <row r="74" spans="3:10" ht="12.75">
      <c r="C74" s="12">
        <f>IF(A74="","",VLOOKUP(A74,Entrants!$B$4:$C$86,2))</f>
      </c>
    </row>
    <row r="75" spans="3:10" ht="12.75">
      <c r="C75" s="12">
        <f>IF(A75="","",VLOOKUP(A75,Entrants!$B$4:$C$86,2))</f>
      </c>
    </row>
    <row r="76" spans="3:10" ht="12.75">
      <c r="C76" s="12">
        <f>IF(A76="","",VLOOKUP(A76,Entrants!$B$4:$C$86,2))</f>
      </c>
    </row>
    <row r="77" spans="3:10" ht="12.75">
      <c r="C77" s="12">
        <f>IF(A77="","",VLOOKUP(A77,Entrants!$B$4:$C$86,2))</f>
      </c>
    </row>
    <row r="78" spans="3:10" ht="12.75">
      <c r="C78" s="12">
        <f>IF(A78="","",VLOOKUP(A78,Entrants!$B$4:$C$86,2))</f>
      </c>
    </row>
    <row r="79" spans="3:10" ht="12.75">
      <c r="C79" s="12">
        <f>IF(A79="","",VLOOKUP(A79,Entrants!$B$4:$C$86,2))</f>
      </c>
    </row>
    <row r="80" spans="3:10" ht="12.75">
      <c r="C80" s="12">
        <f>IF(A80="","",VLOOKUP(A80,Entrants!$B$4:$C$86,2))</f>
      </c>
    </row>
    <row r="81" spans="3:10" ht="12.75">
      <c r="C81" s="12">
        <f>IF(A81="","",VLOOKUP(A81,Entrants!$B$4:$C$86,2))</f>
      </c>
    </row>
    <row r="82" spans="3:10" ht="12.75">
      <c r="C82" s="12">
        <f>IF(A82="","",VLOOKUP(A82,Entrants!$B$4:$C$86,2))</f>
      </c>
    </row>
    <row r="83" spans="3:10" ht="12.75">
      <c r="C83" s="12">
        <f>IF(A83="","",VLOOKUP(A83,Entrants!$B$4:$C$86,2))</f>
      </c>
    </row>
    <row r="84" spans="3:10" ht="12.75">
      <c r="C84" s="12">
        <f>IF(A84="","",VLOOKUP(A84,Entrants!$B$4:$C$86,2))</f>
      </c>
    </row>
    <row r="85" spans="3:10" ht="12.75">
      <c r="C85" s="12">
        <f>IF(A85="","",VLOOKUP(A85,Entrants!$B$4:$C$86,2))</f>
      </c>
    </row>
    <row r="86" spans="3:10" ht="12.75">
      <c r="C86" s="12">
        <f>IF(A86="","",VLOOKUP(A86,Entrants!$B$4:$C$86,2))</f>
      </c>
    </row>
    <row r="87" spans="3:10" ht="12.75">
      <c r="C87" s="12">
        <f>IF(A87="","",VLOOKUP(A87,Entrants!$B$4:$C$86,2))</f>
      </c>
    </row>
    <row r="88" spans="3:10" ht="12.75">
      <c r="C88" s="12">
        <f>IF(A88="","",VLOOKUP(A88,Entrants!$B$4:$C$86,2))</f>
      </c>
    </row>
    <row r="89" spans="3:10" ht="12.75">
      <c r="C89" s="12">
        <f>IF(A89="","",VLOOKUP(A89,Entrants!$B$4:$C$86,2))</f>
      </c>
    </row>
  </sheetData>
  <sheetProtection/>
  <printOptions/>
  <pageMargins left="0.5" right="1.59" top="0.38" bottom="0.55" header="0.41" footer="0.5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89"/>
  <sheetViews>
    <sheetView zoomScale="75" zoomScaleNormal="75" zoomScalePageLayoutView="0" workbookViewId="0" topLeftCell="D1">
      <selection activeCell="P6" sqref="P6"/>
    </sheetView>
  </sheetViews>
  <sheetFormatPr defaultColWidth="9.140625" defaultRowHeight="12.75"/>
  <cols>
    <col min="1" max="1" width="8.7109375" style="0" customWidth="1"/>
    <col min="3" max="3" width="13.28125" style="0" customWidth="1"/>
    <col min="4" max="4" width="15.8515625" style="0" customWidth="1"/>
    <col min="5" max="5" width="11.140625" style="0" customWidth="1"/>
    <col min="6" max="6" width="10.00390625" style="0" customWidth="1"/>
    <col min="8" max="8" width="1.28515625" style="0" customWidth="1"/>
    <col min="10" max="10" width="13.28125" style="0" customWidth="1"/>
    <col min="11" max="11" width="16.00390625" style="0" customWidth="1"/>
    <col min="12" max="12" width="11.00390625" style="0" customWidth="1"/>
    <col min="13" max="13" width="10.421875" style="0" customWidth="1"/>
  </cols>
  <sheetData>
    <row r="1" spans="1:12" ht="20.25">
      <c r="A1" s="7" t="s">
        <v>121</v>
      </c>
      <c r="B1" s="7"/>
      <c r="C1" s="7"/>
      <c r="D1" s="7"/>
      <c r="E1" s="7"/>
      <c r="F1" s="7"/>
      <c r="G1" s="7"/>
      <c r="H1" s="5"/>
      <c r="I1" s="7"/>
      <c r="J1" s="12"/>
      <c r="K1" s="6" t="s">
        <v>99</v>
      </c>
      <c r="L1" s="6"/>
    </row>
    <row r="2" spans="1:7" ht="12.75">
      <c r="A2" s="1" t="s">
        <v>89</v>
      </c>
      <c r="G2" s="2"/>
    </row>
    <row r="3" spans="1:14" ht="12.75">
      <c r="A3" s="1" t="s">
        <v>90</v>
      </c>
      <c r="B3" s="1" t="s">
        <v>0</v>
      </c>
      <c r="C3" s="6" t="s">
        <v>1</v>
      </c>
      <c r="D3" s="6"/>
      <c r="E3" s="1" t="s">
        <v>2</v>
      </c>
      <c r="F3" s="1" t="s">
        <v>3</v>
      </c>
      <c r="G3" s="1" t="s">
        <v>4</v>
      </c>
      <c r="I3" s="1" t="s">
        <v>0</v>
      </c>
      <c r="J3" s="6" t="s">
        <v>1</v>
      </c>
      <c r="K3" s="6"/>
      <c r="L3" s="1" t="s">
        <v>2</v>
      </c>
      <c r="M3" s="1" t="s">
        <v>3</v>
      </c>
      <c r="N3" s="1" t="s">
        <v>4</v>
      </c>
    </row>
    <row r="4" spans="1:14" ht="15">
      <c r="A4">
        <v>22</v>
      </c>
      <c r="B4" s="8">
        <v>1</v>
      </c>
      <c r="C4" s="12" t="str">
        <f>IF(A4="","",VLOOKUP(A4,Entrants!$B$4:$C$86,2))</f>
        <v>TONY GARRITY</v>
      </c>
      <c r="D4" s="8"/>
      <c r="E4" s="4">
        <v>0.014583333333333332</v>
      </c>
      <c r="F4" s="4">
        <v>0.0018518518518518517</v>
      </c>
      <c r="G4" s="4">
        <f aca="true" t="shared" si="0" ref="G4:G35">E4-F4</f>
        <v>0.01273148148148148</v>
      </c>
      <c r="H4" s="10"/>
      <c r="I4" s="8">
        <v>1</v>
      </c>
      <c r="J4" s="12" t="s">
        <v>5</v>
      </c>
      <c r="K4" s="8"/>
      <c r="L4" s="4">
        <v>0.015069444444444443</v>
      </c>
      <c r="M4" s="4">
        <v>0.005555555555555556</v>
      </c>
      <c r="N4" s="4">
        <v>0.009513888888888888</v>
      </c>
    </row>
    <row r="5" spans="1:14" ht="15">
      <c r="A5">
        <v>11</v>
      </c>
      <c r="B5" s="8">
        <v>2</v>
      </c>
      <c r="C5" s="12" t="str">
        <f>IF(A5="","",VLOOKUP(A5,Entrants!$B$4:$C$86,2))</f>
        <v>IAN CANSFIELD</v>
      </c>
      <c r="E5" s="4">
        <v>0.014618055555555556</v>
      </c>
      <c r="F5" s="4">
        <v>0.0037037037037037034</v>
      </c>
      <c r="G5" s="4">
        <f t="shared" si="0"/>
        <v>0.010914351851851852</v>
      </c>
      <c r="H5" s="10"/>
      <c r="I5" s="8">
        <v>2</v>
      </c>
      <c r="J5" s="12" t="s">
        <v>9</v>
      </c>
      <c r="K5" s="2"/>
      <c r="L5" s="4">
        <v>0.014780092592592595</v>
      </c>
      <c r="M5" s="4">
        <v>0.005092592592592592</v>
      </c>
      <c r="N5" s="4">
        <v>0.0096875</v>
      </c>
    </row>
    <row r="6" spans="1:14" ht="15">
      <c r="A6">
        <v>58</v>
      </c>
      <c r="B6" s="8">
        <v>3</v>
      </c>
      <c r="C6" s="12" t="str">
        <f>IF(A6="","",VLOOKUP(A6,Entrants!$B$4:$C$86,2))</f>
        <v>ADAM ROBINSON</v>
      </c>
      <c r="D6" s="2"/>
      <c r="E6" s="4">
        <v>0.014664351851851852</v>
      </c>
      <c r="F6" s="4">
        <v>0.00462962962962963</v>
      </c>
      <c r="G6" s="4">
        <f t="shared" si="0"/>
        <v>0.010034722222222223</v>
      </c>
      <c r="H6" s="10"/>
      <c r="I6" s="8">
        <v>3</v>
      </c>
      <c r="J6" s="12" t="s">
        <v>12</v>
      </c>
      <c r="L6" s="4">
        <v>0.014664351851851852</v>
      </c>
      <c r="M6" s="4">
        <v>0.00462962962962963</v>
      </c>
      <c r="N6" s="4">
        <v>0.010034722222222223</v>
      </c>
    </row>
    <row r="7" spans="1:14" ht="15">
      <c r="A7">
        <v>18</v>
      </c>
      <c r="B7" s="8">
        <v>4</v>
      </c>
      <c r="C7" s="12" t="str">
        <f>IF(A7="","",VLOOKUP(A7,Entrants!$B$4:$C$86,2))</f>
        <v>RALPH DICKINSON</v>
      </c>
      <c r="E7" s="4">
        <v>0.014710648148148148</v>
      </c>
      <c r="F7" s="4">
        <v>0.0037037037037037034</v>
      </c>
      <c r="G7" s="4">
        <f t="shared" si="0"/>
        <v>0.011006944444444444</v>
      </c>
      <c r="H7" s="10"/>
      <c r="I7" s="8">
        <v>4</v>
      </c>
      <c r="J7" s="12" t="s">
        <v>44</v>
      </c>
      <c r="K7" s="2"/>
      <c r="L7" s="4">
        <v>0.015127314814814816</v>
      </c>
      <c r="M7" s="4">
        <v>0.004861111111111111</v>
      </c>
      <c r="N7" s="4">
        <v>0.010266203703703704</v>
      </c>
    </row>
    <row r="8" spans="1:14" ht="15">
      <c r="A8">
        <v>16</v>
      </c>
      <c r="B8" s="8">
        <v>5</v>
      </c>
      <c r="C8" s="12" t="str">
        <f>IF(A8="","",VLOOKUP(A8,Entrants!$B$4:$C$86,2))</f>
        <v>MALCOLM DARBYSHIRE</v>
      </c>
      <c r="E8" s="4">
        <v>0.014745370370370372</v>
      </c>
      <c r="F8" s="4">
        <v>0.004166666666666667</v>
      </c>
      <c r="G8" s="4">
        <f t="shared" si="0"/>
        <v>0.010578703703703705</v>
      </c>
      <c r="H8" s="10"/>
      <c r="I8" s="8">
        <v>5</v>
      </c>
      <c r="J8" s="12" t="s">
        <v>16</v>
      </c>
      <c r="K8" s="2"/>
      <c r="L8" s="4">
        <v>0.014826388888888889</v>
      </c>
      <c r="M8" s="4">
        <v>0.004398148148148148</v>
      </c>
      <c r="N8" s="4">
        <v>0.010428240740740741</v>
      </c>
    </row>
    <row r="9" spans="1:14" ht="15">
      <c r="A9">
        <v>8</v>
      </c>
      <c r="B9" s="8">
        <v>6</v>
      </c>
      <c r="C9" s="12" t="str">
        <f>IF(A9="","",VLOOKUP(A9,Entrants!$B$4:$C$86,2))</f>
        <v>MICHAEL BROWN</v>
      </c>
      <c r="D9" s="8"/>
      <c r="E9" s="4">
        <v>0.014756944444444446</v>
      </c>
      <c r="F9" s="4">
        <v>0.0037037037037037034</v>
      </c>
      <c r="G9" s="4">
        <f t="shared" si="0"/>
        <v>0.011053240740740742</v>
      </c>
      <c r="H9" s="10"/>
      <c r="I9" s="8">
        <v>6</v>
      </c>
      <c r="J9" t="s">
        <v>47</v>
      </c>
      <c r="K9" s="8"/>
      <c r="L9" s="4">
        <v>0.014849537037037036</v>
      </c>
      <c r="M9" s="4">
        <v>0.004398148148148148</v>
      </c>
      <c r="N9" s="4">
        <v>0.010451388888888889</v>
      </c>
    </row>
    <row r="10" spans="1:14" ht="15">
      <c r="A10">
        <v>50</v>
      </c>
      <c r="B10" s="8">
        <v>7</v>
      </c>
      <c r="C10" s="12" t="str">
        <f>IF(A10="","",VLOOKUP(A10,Entrants!$B$4:$C$86,2))</f>
        <v>NINA REVELEY</v>
      </c>
      <c r="E10" s="4">
        <v>0.01476851851851852</v>
      </c>
      <c r="F10" s="4">
        <v>0.0020833333333333333</v>
      </c>
      <c r="G10" s="4">
        <f t="shared" si="0"/>
        <v>0.012685185185185186</v>
      </c>
      <c r="H10" s="10"/>
      <c r="I10" s="8">
        <v>7</v>
      </c>
      <c r="J10" s="12" t="s">
        <v>18</v>
      </c>
      <c r="L10" s="4">
        <v>0.014965277777777779</v>
      </c>
      <c r="M10" s="4">
        <v>0.004398148148148148</v>
      </c>
      <c r="N10" s="4">
        <v>0.010567129629629631</v>
      </c>
    </row>
    <row r="11" spans="1:14" ht="15">
      <c r="A11">
        <v>2</v>
      </c>
      <c r="B11" s="8">
        <v>8</v>
      </c>
      <c r="C11" s="12" t="str">
        <f>IF(A11="","",VLOOKUP(A11,Entrants!$B$4:$C$86,2))</f>
        <v>ROBBY BARKLEY</v>
      </c>
      <c r="D11" s="8"/>
      <c r="E11" s="4">
        <v>0.014780092592592595</v>
      </c>
      <c r="F11" s="4">
        <v>0.005092592592592592</v>
      </c>
      <c r="G11" s="4">
        <f t="shared" si="0"/>
        <v>0.009687500000000002</v>
      </c>
      <c r="H11" s="10"/>
      <c r="I11" s="8">
        <v>8</v>
      </c>
      <c r="J11" s="12" t="s">
        <v>58</v>
      </c>
      <c r="K11" s="2"/>
      <c r="L11" s="4">
        <v>0.014745370370370372</v>
      </c>
      <c r="M11" s="4">
        <v>0.004166666666666667</v>
      </c>
      <c r="N11" s="4">
        <v>0.010578703703703705</v>
      </c>
    </row>
    <row r="12" spans="1:14" ht="15">
      <c r="A12">
        <v>69</v>
      </c>
      <c r="B12" s="8">
        <v>9</v>
      </c>
      <c r="C12" s="12" t="str">
        <f>IF(A12="","",VLOOKUP(A12,Entrants!$B$4:$C$86,2))</f>
        <v>TOM WAITON</v>
      </c>
      <c r="E12" s="4">
        <v>0.014791666666666668</v>
      </c>
      <c r="F12" s="4">
        <v>0.003009259259259259</v>
      </c>
      <c r="G12" s="4">
        <f t="shared" si="0"/>
        <v>0.01178240740740741</v>
      </c>
      <c r="H12" s="10"/>
      <c r="I12" s="8">
        <v>9</v>
      </c>
      <c r="J12" s="12" t="s">
        <v>20</v>
      </c>
      <c r="K12" s="2"/>
      <c r="L12" s="4">
        <v>0.014884259259259259</v>
      </c>
      <c r="M12" s="4">
        <v>0.004166666666666667</v>
      </c>
      <c r="N12" s="4">
        <v>0.010717592592592591</v>
      </c>
    </row>
    <row r="13" spans="1:14" ht="15">
      <c r="A13">
        <v>15</v>
      </c>
      <c r="B13" s="8">
        <v>10</v>
      </c>
      <c r="C13" s="12" t="str">
        <f>IF(A13="","",VLOOKUP(A13,Entrants!$B$4:$C$86,2))</f>
        <v>PAULINE CUNNINGHAM</v>
      </c>
      <c r="D13" s="2"/>
      <c r="E13" s="4">
        <v>0.01480324074074074</v>
      </c>
      <c r="F13" s="4">
        <v>0.0018518518518518517</v>
      </c>
      <c r="G13" s="4">
        <f t="shared" si="0"/>
        <v>0.012951388888888889</v>
      </c>
      <c r="H13" s="10"/>
      <c r="I13" s="8">
        <v>10</v>
      </c>
      <c r="J13" s="12" t="s">
        <v>28</v>
      </c>
      <c r="L13" s="4">
        <v>0.014618055555555556</v>
      </c>
      <c r="M13" s="4">
        <v>0.0037037037037037034</v>
      </c>
      <c r="N13" s="4">
        <v>0.010914351851851852</v>
      </c>
    </row>
    <row r="14" spans="1:14" ht="15">
      <c r="A14">
        <v>44</v>
      </c>
      <c r="B14" s="8">
        <v>11</v>
      </c>
      <c r="C14" s="12" t="str">
        <f>IF(A14="","",VLOOKUP(A14,Entrants!$B$4:$C$86,2))</f>
        <v>HELEN MORRIS</v>
      </c>
      <c r="D14" s="2"/>
      <c r="E14" s="4">
        <v>0.014814814814814814</v>
      </c>
      <c r="F14" s="4">
        <v>0.002777777777777778</v>
      </c>
      <c r="G14" s="4">
        <f t="shared" si="0"/>
        <v>0.012037037037037035</v>
      </c>
      <c r="H14" s="10"/>
      <c r="I14" s="8">
        <v>11</v>
      </c>
      <c r="J14" s="12" t="s">
        <v>25</v>
      </c>
      <c r="L14" s="4">
        <v>0.014710648148148148</v>
      </c>
      <c r="M14" s="4">
        <v>0.0037037037037037034</v>
      </c>
      <c r="N14" s="4">
        <v>0.011006944444444444</v>
      </c>
    </row>
    <row r="15" spans="1:14" ht="15">
      <c r="A15">
        <v>24</v>
      </c>
      <c r="B15" s="8">
        <v>12</v>
      </c>
      <c r="C15" s="12" t="str">
        <f>IF(A15="","",VLOOKUP(A15,Entrants!$B$4:$C$86,2))</f>
        <v>STEVE GILLESPIE</v>
      </c>
      <c r="D15" s="2"/>
      <c r="E15" s="4">
        <v>0.014826388888888889</v>
      </c>
      <c r="F15" s="4">
        <v>0.004398148148148148</v>
      </c>
      <c r="G15" s="4">
        <f t="shared" si="0"/>
        <v>0.010428240740740741</v>
      </c>
      <c r="H15" s="10"/>
      <c r="I15" s="8">
        <v>12</v>
      </c>
      <c r="J15" s="12" t="s">
        <v>27</v>
      </c>
      <c r="K15" s="2"/>
      <c r="L15" s="4">
        <v>0.014756944444444446</v>
      </c>
      <c r="M15" s="4">
        <v>0.0037037037037037034</v>
      </c>
      <c r="N15" s="4">
        <v>0.011053240740740742</v>
      </c>
    </row>
    <row r="16" spans="1:14" ht="15">
      <c r="A16">
        <v>39</v>
      </c>
      <c r="B16" s="8">
        <v>13</v>
      </c>
      <c r="C16" s="12" t="str">
        <f>IF(A16="","",VLOOKUP(A16,Entrants!$B$4:$C$86,2))</f>
        <v>JOHN MALLON</v>
      </c>
      <c r="D16" s="2"/>
      <c r="E16" s="4">
        <v>0.014849537037037036</v>
      </c>
      <c r="F16" s="4">
        <v>0.004398148148148148</v>
      </c>
      <c r="G16" s="4">
        <f t="shared" si="0"/>
        <v>0.010451388888888889</v>
      </c>
      <c r="H16" s="10"/>
      <c r="I16" s="8">
        <v>13</v>
      </c>
      <c r="J16" s="12" t="s">
        <v>31</v>
      </c>
      <c r="L16" s="4">
        <v>0.015104166666666667</v>
      </c>
      <c r="M16" s="4">
        <v>0.0037037037037037034</v>
      </c>
      <c r="N16" s="4">
        <v>0.011400462962962963</v>
      </c>
    </row>
    <row r="17" spans="1:14" ht="15">
      <c r="A17">
        <v>14</v>
      </c>
      <c r="B17" s="8">
        <v>14</v>
      </c>
      <c r="C17" s="12" t="str">
        <f>IF(A17="","",VLOOKUP(A17,Entrants!$B$4:$C$86,2))</f>
        <v>DAVE COX</v>
      </c>
      <c r="E17" s="4">
        <v>0.014872685185185185</v>
      </c>
      <c r="F17" s="4">
        <v>0.0032407407407407406</v>
      </c>
      <c r="G17" s="4">
        <f t="shared" si="0"/>
        <v>0.011631944444444445</v>
      </c>
      <c r="H17" s="10"/>
      <c r="I17" s="8">
        <v>14</v>
      </c>
      <c r="J17" s="12" t="s">
        <v>22</v>
      </c>
      <c r="L17" s="4">
        <v>0.015358796296296296</v>
      </c>
      <c r="M17" s="4">
        <v>0.003935185185185186</v>
      </c>
      <c r="N17" s="4">
        <v>0.01142361111111111</v>
      </c>
    </row>
    <row r="18" spans="1:14" ht="15">
      <c r="A18">
        <v>12</v>
      </c>
      <c r="B18" s="8">
        <v>15</v>
      </c>
      <c r="C18" s="12" t="str">
        <f>IF(A18="","",VLOOKUP(A18,Entrants!$B$4:$C$86,2))</f>
        <v>MARK COCHRANE</v>
      </c>
      <c r="D18" s="2"/>
      <c r="E18" s="4">
        <v>0.014884259259259259</v>
      </c>
      <c r="F18" s="4">
        <v>0.004166666666666667</v>
      </c>
      <c r="G18" s="4">
        <f t="shared" si="0"/>
        <v>0.010717592592592591</v>
      </c>
      <c r="H18" s="10"/>
      <c r="I18" s="8">
        <v>15</v>
      </c>
      <c r="J18" t="s">
        <v>49</v>
      </c>
      <c r="L18" s="4">
        <v>0.01494212962962963</v>
      </c>
      <c r="M18" s="4">
        <v>0.003472222222222222</v>
      </c>
      <c r="N18" s="4">
        <v>0.011469907407407408</v>
      </c>
    </row>
    <row r="19" spans="1:14" ht="15">
      <c r="A19">
        <v>48</v>
      </c>
      <c r="B19" s="8">
        <v>16</v>
      </c>
      <c r="C19" s="12" t="str">
        <f>IF(A19="","",VLOOKUP(A19,Entrants!$B$4:$C$86,2))</f>
        <v>ANNE POTTS</v>
      </c>
      <c r="E19" s="4">
        <v>0.014907407407407406</v>
      </c>
      <c r="F19" s="4">
        <v>0.003009259259259259</v>
      </c>
      <c r="G19" s="4">
        <f t="shared" si="0"/>
        <v>0.011898148148148147</v>
      </c>
      <c r="H19" s="10"/>
      <c r="I19" s="8">
        <v>16</v>
      </c>
      <c r="J19" s="12" t="s">
        <v>57</v>
      </c>
      <c r="L19" s="4">
        <v>0.015185185185185185</v>
      </c>
      <c r="M19" s="4">
        <v>0.0037037037037037034</v>
      </c>
      <c r="N19" s="4">
        <v>0.011481481481481481</v>
      </c>
    </row>
    <row r="20" spans="1:14" ht="15">
      <c r="A20">
        <v>41</v>
      </c>
      <c r="B20" s="8">
        <v>17</v>
      </c>
      <c r="C20" s="12" t="str">
        <f>IF(A20="","",VLOOKUP(A20,Entrants!$B$4:$C$86,2))</f>
        <v>MARK MARTIN</v>
      </c>
      <c r="E20" s="4">
        <v>0.01494212962962963</v>
      </c>
      <c r="F20" s="4">
        <v>0.003472222222222222</v>
      </c>
      <c r="G20" s="4">
        <f t="shared" si="0"/>
        <v>0.011469907407407408</v>
      </c>
      <c r="H20" s="10"/>
      <c r="I20" s="8">
        <v>17</v>
      </c>
      <c r="J20" s="12" t="s">
        <v>34</v>
      </c>
      <c r="L20" s="4">
        <v>0.014988425925925926</v>
      </c>
      <c r="M20" s="4">
        <v>0.003472222222222222</v>
      </c>
      <c r="N20" s="4">
        <v>0.011516203703703704</v>
      </c>
    </row>
    <row r="21" spans="1:14" ht="15">
      <c r="A21">
        <v>71</v>
      </c>
      <c r="B21" s="8">
        <v>18</v>
      </c>
      <c r="C21" s="12" t="str">
        <f>IF(A21="","",VLOOKUP(A21,Entrants!$B$4:$C$86,2))</f>
        <v>STEVE WALKER</v>
      </c>
      <c r="E21" s="4">
        <v>0.014965277777777779</v>
      </c>
      <c r="F21" s="4">
        <v>0.004398148148148148</v>
      </c>
      <c r="G21" s="4">
        <f t="shared" si="0"/>
        <v>0.010567129629629631</v>
      </c>
      <c r="H21" s="10"/>
      <c r="I21" s="8">
        <v>18</v>
      </c>
      <c r="J21" s="12" t="s">
        <v>52</v>
      </c>
      <c r="K21" s="2"/>
      <c r="L21" s="4">
        <v>0.015081018518518516</v>
      </c>
      <c r="M21" s="4">
        <v>0.003472222222222222</v>
      </c>
      <c r="N21" s="4">
        <v>0.011608796296296294</v>
      </c>
    </row>
    <row r="22" spans="1:14" ht="15">
      <c r="A22">
        <v>30</v>
      </c>
      <c r="B22" s="8">
        <v>19</v>
      </c>
      <c r="C22" s="12" t="str">
        <f>IF(A22="","",VLOOKUP(A22,Entrants!$B$4:$C$86,2))</f>
        <v>AYNSLEY HERRON</v>
      </c>
      <c r="E22" s="4">
        <v>0.014988425925925926</v>
      </c>
      <c r="F22" s="4">
        <v>0.003472222222222222</v>
      </c>
      <c r="G22" s="4">
        <f t="shared" si="0"/>
        <v>0.011516203703703704</v>
      </c>
      <c r="H22" s="10"/>
      <c r="I22" s="8">
        <v>19</v>
      </c>
      <c r="J22" s="12" t="s">
        <v>39</v>
      </c>
      <c r="K22" s="2"/>
      <c r="L22" s="4">
        <v>0.014872685185185185</v>
      </c>
      <c r="M22" s="4">
        <v>0.0032407407407407406</v>
      </c>
      <c r="N22" s="4">
        <v>0.011631944444444445</v>
      </c>
    </row>
    <row r="23" spans="1:14" ht="15">
      <c r="A23">
        <v>33</v>
      </c>
      <c r="B23" s="8">
        <v>20</v>
      </c>
      <c r="C23" s="12" t="str">
        <f>IF(A23="","",VLOOKUP(A23,Entrants!$B$4:$C$86,2))</f>
        <v>RON INGRAM</v>
      </c>
      <c r="E23" s="4">
        <v>0.01503472222222222</v>
      </c>
      <c r="F23" s="4">
        <v>0.002777777777777778</v>
      </c>
      <c r="G23" s="4">
        <f t="shared" si="0"/>
        <v>0.012256944444444442</v>
      </c>
      <c r="H23" s="10"/>
      <c r="I23" s="8">
        <v>20</v>
      </c>
      <c r="J23" s="12" t="s">
        <v>50</v>
      </c>
      <c r="L23" s="4">
        <v>0.014791666666666668</v>
      </c>
      <c r="M23" s="4">
        <v>0.003009259259259259</v>
      </c>
      <c r="N23" s="4">
        <v>0.01178240740740741</v>
      </c>
    </row>
    <row r="24" spans="1:14" ht="15">
      <c r="A24">
        <v>78</v>
      </c>
      <c r="B24" s="8">
        <v>21</v>
      </c>
      <c r="C24" s="12" t="str">
        <f>IF(A24="","",VLOOKUP(A24,Entrants!$B$4:$C$86,2))</f>
        <v>GEORGE YOUNG</v>
      </c>
      <c r="D24" s="2"/>
      <c r="E24" s="4">
        <v>0.015069444444444443</v>
      </c>
      <c r="F24" s="4">
        <v>0.002777777777777778</v>
      </c>
      <c r="G24" s="4">
        <f t="shared" si="0"/>
        <v>0.012291666666666664</v>
      </c>
      <c r="H24" s="10"/>
      <c r="I24" s="8">
        <v>21</v>
      </c>
      <c r="J24" s="12" t="s">
        <v>36</v>
      </c>
      <c r="L24" s="4">
        <v>0.014907407407407406</v>
      </c>
      <c r="M24" s="4">
        <v>0.003009259259259259</v>
      </c>
      <c r="N24" s="4">
        <v>0.011898148148148147</v>
      </c>
    </row>
    <row r="25" spans="1:14" ht="15">
      <c r="A25">
        <v>37</v>
      </c>
      <c r="B25" s="8">
        <v>22</v>
      </c>
      <c r="C25" s="12" t="str">
        <f>IF(A25="","",VLOOKUP(A25,Entrants!$B$4:$C$86,2))</f>
        <v>SEAN KIRTLEY</v>
      </c>
      <c r="D25" s="2"/>
      <c r="E25" s="4">
        <v>0.015069444444444443</v>
      </c>
      <c r="F25" s="4">
        <v>0.005555555555555556</v>
      </c>
      <c r="G25" s="4">
        <f t="shared" si="0"/>
        <v>0.009513888888888888</v>
      </c>
      <c r="H25" s="10"/>
      <c r="I25" s="8">
        <v>22</v>
      </c>
      <c r="J25" s="12" t="s">
        <v>38</v>
      </c>
      <c r="K25" s="2"/>
      <c r="L25" s="4">
        <v>0.014814814814814814</v>
      </c>
      <c r="M25" s="4">
        <v>0.002777777777777778</v>
      </c>
      <c r="N25" s="4">
        <v>0.012037037037037035</v>
      </c>
    </row>
    <row r="26" spans="1:14" ht="15">
      <c r="A26">
        <v>43</v>
      </c>
      <c r="B26" s="8">
        <v>23</v>
      </c>
      <c r="C26" s="12" t="str">
        <f>IF(A26="","",VLOOKUP(A26,Entrants!$B$4:$C$86,2))</f>
        <v>TERRY MCCABE</v>
      </c>
      <c r="E26" s="4">
        <v>0.015081018518518516</v>
      </c>
      <c r="F26" s="4">
        <v>0.003472222222222222</v>
      </c>
      <c r="G26" s="4">
        <f t="shared" si="0"/>
        <v>0.011608796296296294</v>
      </c>
      <c r="H26" s="10"/>
      <c r="I26" s="8">
        <v>23</v>
      </c>
      <c r="J26" s="12" t="s">
        <v>54</v>
      </c>
      <c r="L26" s="4">
        <v>0.01503472222222222</v>
      </c>
      <c r="M26" s="4">
        <v>0.002777777777777778</v>
      </c>
      <c r="N26" s="4">
        <v>0.012256944444444442</v>
      </c>
    </row>
    <row r="27" spans="1:14" ht="15">
      <c r="A27">
        <v>72</v>
      </c>
      <c r="B27" s="8">
        <v>24</v>
      </c>
      <c r="C27" s="12" t="str">
        <f>IF(A27="","",VLOOKUP(A27,Entrants!$B$4:$C$86,2))</f>
        <v>KEVIN WESTWOOD</v>
      </c>
      <c r="E27" s="4">
        <v>0.015104166666666667</v>
      </c>
      <c r="F27" s="4">
        <v>0.0037037037037037034</v>
      </c>
      <c r="G27" s="4">
        <f t="shared" si="0"/>
        <v>0.011400462962962963</v>
      </c>
      <c r="H27" s="10"/>
      <c r="I27" s="8">
        <v>24</v>
      </c>
      <c r="J27" s="12" t="s">
        <v>37</v>
      </c>
      <c r="K27" s="2"/>
      <c r="L27" s="4">
        <v>0.015069444444444443</v>
      </c>
      <c r="M27" s="4">
        <v>0.002777777777777778</v>
      </c>
      <c r="N27" s="4">
        <v>0.012291666666666664</v>
      </c>
    </row>
    <row r="28" spans="1:14" ht="15">
      <c r="A28">
        <v>63</v>
      </c>
      <c r="B28" s="8">
        <v>25</v>
      </c>
      <c r="C28" s="12" t="str">
        <f>IF(A28="","",VLOOKUP(A28,Entrants!$B$4:$C$86,2))</f>
        <v>DALE SMITH</v>
      </c>
      <c r="E28" s="4">
        <v>0.015127314814814816</v>
      </c>
      <c r="F28" s="4">
        <v>0.004861111111111111</v>
      </c>
      <c r="G28" s="4">
        <f t="shared" si="0"/>
        <v>0.010266203703703704</v>
      </c>
      <c r="H28" s="10"/>
      <c r="I28" s="8">
        <v>25</v>
      </c>
      <c r="J28" s="12" t="s">
        <v>123</v>
      </c>
      <c r="K28" s="2"/>
      <c r="L28" s="4">
        <v>0.015173611111111112</v>
      </c>
      <c r="M28" s="4">
        <v>0.002777777777777778</v>
      </c>
      <c r="N28" s="4">
        <v>0.012395833333333333</v>
      </c>
    </row>
    <row r="29" spans="1:14" ht="15">
      <c r="A29">
        <v>1</v>
      </c>
      <c r="B29" s="8">
        <v>26</v>
      </c>
      <c r="C29" s="12" t="str">
        <f>IF(A29="","",VLOOKUP(A29,Entrants!$B$4:$C$86,2))</f>
        <v>ANGIE BROWN</v>
      </c>
      <c r="E29" s="4">
        <v>0.015162037037037036</v>
      </c>
      <c r="F29" s="4">
        <v>0.002314814814814815</v>
      </c>
      <c r="G29" s="4">
        <f t="shared" si="0"/>
        <v>0.012847222222222222</v>
      </c>
      <c r="H29" s="10"/>
      <c r="I29" s="8">
        <v>26</v>
      </c>
      <c r="J29" s="12" t="s">
        <v>21</v>
      </c>
      <c r="L29" s="4">
        <v>0.01476851851851852</v>
      </c>
      <c r="M29" s="4">
        <v>0.0020833333333333333</v>
      </c>
      <c r="N29" s="4">
        <v>0.012685185185185186</v>
      </c>
    </row>
    <row r="30" spans="1:14" ht="15">
      <c r="A30">
        <v>3</v>
      </c>
      <c r="B30" s="8">
        <v>27</v>
      </c>
      <c r="C30" s="12" t="str">
        <f>IF(A30="","",VLOOKUP(A30,Entrants!$B$4:$C$86,2))</f>
        <v>ALAN BOSWORTH</v>
      </c>
      <c r="D30" s="2"/>
      <c r="E30" s="4">
        <v>0.015173611111111112</v>
      </c>
      <c r="F30" s="4">
        <v>0.002777777777777778</v>
      </c>
      <c r="G30" s="4">
        <f t="shared" si="0"/>
        <v>0.012395833333333333</v>
      </c>
      <c r="H30" s="10"/>
      <c r="I30" s="8">
        <v>27</v>
      </c>
      <c r="J30" s="12" t="s">
        <v>35</v>
      </c>
      <c r="L30" s="4">
        <v>0.015277777777777777</v>
      </c>
      <c r="M30" s="4">
        <v>0.002546296296296296</v>
      </c>
      <c r="N30" s="4">
        <v>0.01273148148148148</v>
      </c>
    </row>
    <row r="31" spans="1:14" ht="15">
      <c r="A31">
        <v>46</v>
      </c>
      <c r="B31" s="8">
        <v>28</v>
      </c>
      <c r="C31" s="12" t="str">
        <f>IF(A31="","",VLOOKUP(A31,Entrants!$B$4:$C$86,2))</f>
        <v>STEPHEN NENDICK</v>
      </c>
      <c r="E31" s="4">
        <v>0.015185185185185185</v>
      </c>
      <c r="F31" s="4">
        <v>0.0037037037037037034</v>
      </c>
      <c r="G31" s="4">
        <f t="shared" si="0"/>
        <v>0.011481481481481481</v>
      </c>
      <c r="H31" s="10"/>
      <c r="I31" s="8">
        <v>28</v>
      </c>
      <c r="J31" s="13" t="s">
        <v>41</v>
      </c>
      <c r="K31" s="8"/>
      <c r="L31" s="4">
        <v>0.014583333333333332</v>
      </c>
      <c r="M31" s="4">
        <v>0.0018518518518518517</v>
      </c>
      <c r="N31" s="4">
        <v>0.01273148148148148</v>
      </c>
    </row>
    <row r="32" spans="1:14" ht="15">
      <c r="A32">
        <v>4</v>
      </c>
      <c r="B32" s="8">
        <v>29</v>
      </c>
      <c r="C32" s="12" t="str">
        <f>IF(A32="","",VLOOKUP(A32,Entrants!$B$4:$C$86,2))</f>
        <v>DAVE BRADLEY</v>
      </c>
      <c r="E32" s="4">
        <v>0.015277777777777777</v>
      </c>
      <c r="F32" s="4">
        <v>0.002546296296296296</v>
      </c>
      <c r="G32" s="4">
        <f t="shared" si="0"/>
        <v>0.01273148148148148</v>
      </c>
      <c r="H32" s="10"/>
      <c r="I32" s="8">
        <v>29</v>
      </c>
      <c r="J32" s="12" t="s">
        <v>6</v>
      </c>
      <c r="L32" s="4">
        <v>0.015162037037037036</v>
      </c>
      <c r="M32" s="4">
        <v>0.002314814814814815</v>
      </c>
      <c r="N32" s="4">
        <v>0.012847222222222222</v>
      </c>
    </row>
    <row r="33" spans="1:14" ht="15">
      <c r="A33">
        <v>21</v>
      </c>
      <c r="B33" s="8">
        <v>30</v>
      </c>
      <c r="C33" s="12" t="str">
        <f>IF(A33="","",VLOOKUP(A33,Entrants!$B$4:$C$86,2))</f>
        <v>KEVIN FREEMAN</v>
      </c>
      <c r="D33" s="2"/>
      <c r="E33" s="4">
        <v>0.015358796296296296</v>
      </c>
      <c r="F33" s="4">
        <v>0.003935185185185186</v>
      </c>
      <c r="G33" s="4">
        <f t="shared" si="0"/>
        <v>0.01142361111111111</v>
      </c>
      <c r="H33" s="10"/>
      <c r="I33" s="8">
        <v>30</v>
      </c>
      <c r="J33" s="12" t="s">
        <v>23</v>
      </c>
      <c r="K33" s="2"/>
      <c r="L33" s="4">
        <v>0.01480324074074074</v>
      </c>
      <c r="M33" s="4">
        <v>0.0018518518518518517</v>
      </c>
      <c r="N33" s="4">
        <v>0.012951388888888889</v>
      </c>
    </row>
    <row r="34" spans="1:14" ht="15">
      <c r="A34">
        <v>13</v>
      </c>
      <c r="B34" s="8">
        <v>31</v>
      </c>
      <c r="C34" s="12" t="str">
        <f>IF(A34="","",VLOOKUP(A34,Entrants!$B$4:$C$86,2))</f>
        <v>DICKIE COLE</v>
      </c>
      <c r="D34" s="2"/>
      <c r="E34" s="4">
        <v>0.015763888888888886</v>
      </c>
      <c r="F34" s="4">
        <v>0.0020833333333333333</v>
      </c>
      <c r="G34" s="4">
        <f t="shared" si="0"/>
        <v>0.013680555555555553</v>
      </c>
      <c r="H34" s="10"/>
      <c r="I34" s="8">
        <v>31</v>
      </c>
      <c r="J34" s="12" t="s">
        <v>59</v>
      </c>
      <c r="L34" s="4">
        <v>0.015763888888888886</v>
      </c>
      <c r="M34" s="4">
        <v>0.0020833333333333333</v>
      </c>
      <c r="N34" s="4">
        <v>0.013680555555555553</v>
      </c>
    </row>
    <row r="35" spans="1:14" ht="15">
      <c r="A35">
        <v>82</v>
      </c>
      <c r="B35" s="8">
        <v>32</v>
      </c>
      <c r="C35" s="12" t="str">
        <f>IF(A35="","",VLOOKUP(A35,Entrants!$B$4:$C$86,2))</f>
        <v>JOHN CURRY</v>
      </c>
      <c r="E35" s="4">
        <v>0.0171875</v>
      </c>
      <c r="F35" s="4">
        <v>0.003009259259259259</v>
      </c>
      <c r="G35" s="4">
        <f t="shared" si="0"/>
        <v>0.014178240740740743</v>
      </c>
      <c r="H35" s="10"/>
      <c r="I35" s="8">
        <v>32</v>
      </c>
      <c r="J35" s="12" t="s">
        <v>46</v>
      </c>
      <c r="L35" s="4">
        <v>0.0171875</v>
      </c>
      <c r="M35" s="4">
        <v>0.003009259259259259</v>
      </c>
      <c r="N35" s="4">
        <v>0.014178240740740743</v>
      </c>
    </row>
    <row r="36" spans="2:14" ht="15">
      <c r="B36" s="8">
        <v>33</v>
      </c>
      <c r="C36" s="12">
        <f>IF(A36="","",VLOOKUP(A36,Entrants!$B$4:$C$86,2))</f>
      </c>
      <c r="D36" s="2"/>
      <c r="E36" s="4"/>
      <c r="F36" s="4"/>
      <c r="G36" s="4"/>
      <c r="H36" s="10"/>
      <c r="I36" s="8">
        <v>33</v>
      </c>
      <c r="J36" s="12" t="s">
        <v>94</v>
      </c>
      <c r="L36" s="4"/>
      <c r="M36" s="4"/>
      <c r="N36" s="4"/>
    </row>
    <row r="37" spans="2:14" ht="15">
      <c r="B37" s="8">
        <v>34</v>
      </c>
      <c r="C37" s="12">
        <f>IF(A37="","",VLOOKUP(A37,Entrants!$B$4:$C$86,2))</f>
      </c>
      <c r="E37" s="4"/>
      <c r="F37" s="4"/>
      <c r="G37" s="4"/>
      <c r="H37" s="10"/>
      <c r="I37" s="8">
        <v>34</v>
      </c>
      <c r="J37" s="12" t="s">
        <v>94</v>
      </c>
      <c r="L37" s="4"/>
      <c r="M37" s="4"/>
      <c r="N37" s="4"/>
    </row>
    <row r="38" spans="2:10" ht="15">
      <c r="B38" s="8"/>
      <c r="C38" s="12">
        <f>IF(A38="","",VLOOKUP(A38,Entrants!$B$4:$C$86,2))</f>
      </c>
      <c r="H38" s="10"/>
      <c r="I38" s="8"/>
    </row>
    <row r="39" spans="2:10" ht="15">
      <c r="B39" s="8"/>
      <c r="C39" s="12">
        <f>IF(A39="","",VLOOKUP(A39,Entrants!$B$4:$C$86,2))</f>
      </c>
      <c r="H39" s="10"/>
      <c r="I39" s="8"/>
    </row>
    <row r="40" spans="2:14" ht="15">
      <c r="B40" s="8"/>
      <c r="C40" s="12">
        <f>IF(A40="","",VLOOKUP(A40,Entrants!$B$4:$C$86,2))</f>
      </c>
      <c r="E40" s="4"/>
      <c r="F40" s="4"/>
      <c r="G40" s="4"/>
      <c r="H40" s="10"/>
      <c r="I40" s="8"/>
      <c r="J40" s="8" t="s">
        <v>94</v>
      </c>
      <c r="K40" s="8"/>
      <c r="L40" s="9"/>
      <c r="M40" s="9"/>
      <c r="N40" s="9"/>
    </row>
    <row r="41" spans="2:14" ht="15">
      <c r="B41" s="8"/>
      <c r="C41" s="12">
        <f>IF(A41="","",VLOOKUP(A41,Entrants!$B$4:$C$86,2))</f>
      </c>
      <c r="E41" s="4"/>
      <c r="F41" s="4"/>
      <c r="G41" s="4"/>
      <c r="H41" s="10"/>
      <c r="I41" s="8"/>
      <c r="J41" s="8" t="s">
        <v>94</v>
      </c>
      <c r="K41" s="8"/>
      <c r="L41" s="9"/>
      <c r="M41" s="9"/>
      <c r="N41" s="9"/>
    </row>
    <row r="42" spans="2:14" ht="15">
      <c r="B42" s="8"/>
      <c r="C42" s="12">
        <f>IF(A42="","",VLOOKUP(A42,Entrants!$B$4:$C$86,2))</f>
      </c>
      <c r="H42" s="10"/>
      <c r="I42" s="8"/>
      <c r="J42" s="8" t="s">
        <v>94</v>
      </c>
      <c r="K42" s="8"/>
      <c r="L42" s="9"/>
      <c r="M42" s="9"/>
      <c r="N42" s="9"/>
    </row>
    <row r="43" spans="2:14" ht="15">
      <c r="B43" s="8"/>
      <c r="C43" s="12">
        <f>IF(A43="","",VLOOKUP(A43,Entrants!$B$4:$C$86,2))</f>
      </c>
      <c r="H43" s="10"/>
      <c r="I43" s="8"/>
      <c r="J43" s="8" t="s">
        <v>94</v>
      </c>
      <c r="K43" s="8"/>
      <c r="L43" s="9"/>
      <c r="M43" s="9"/>
      <c r="N43" s="9"/>
    </row>
    <row r="44" spans="2:14" ht="15">
      <c r="B44" s="8"/>
      <c r="C44" s="12">
        <f>IF(A44="","",VLOOKUP(A44,Entrants!$B$4:$C$86,2))</f>
      </c>
      <c r="H44" s="10"/>
      <c r="I44" s="8"/>
      <c r="J44" s="8" t="s">
        <v>94</v>
      </c>
      <c r="K44" s="8"/>
      <c r="L44" s="9"/>
      <c r="M44" s="9"/>
      <c r="N44" s="9"/>
    </row>
    <row r="45" spans="2:14" ht="15">
      <c r="B45" s="8"/>
      <c r="C45" s="12">
        <f>IF(A45="","",VLOOKUP(A45,Entrants!$B$4:$C$86,2))</f>
      </c>
      <c r="H45" s="10"/>
      <c r="I45" s="8"/>
      <c r="J45" s="8" t="s">
        <v>94</v>
      </c>
      <c r="K45" s="8"/>
      <c r="L45" s="9"/>
      <c r="M45" s="9"/>
      <c r="N45" s="9"/>
    </row>
    <row r="46" spans="2:14" ht="15">
      <c r="B46" s="8"/>
      <c r="C46" s="12">
        <f>IF(A46="","",VLOOKUP(A46,Entrants!$B$4:$C$86,2))</f>
      </c>
      <c r="E46" s="4"/>
      <c r="F46" s="4"/>
      <c r="G46" s="4"/>
      <c r="H46" s="10"/>
      <c r="I46" s="8"/>
      <c r="J46" s="8" t="s">
        <v>94</v>
      </c>
      <c r="K46" s="8"/>
      <c r="L46" s="9"/>
      <c r="M46" s="9"/>
      <c r="N46" s="9"/>
    </row>
    <row r="47" spans="2:14" ht="15">
      <c r="B47" s="8"/>
      <c r="C47" s="12">
        <f>IF(A47="","",VLOOKUP(A47,Entrants!$B$4:$C$86,2))</f>
      </c>
      <c r="I47" s="8"/>
      <c r="J47" s="8" t="s">
        <v>94</v>
      </c>
      <c r="K47" s="8"/>
      <c r="L47" s="9"/>
      <c r="M47" s="9"/>
      <c r="N47" s="9"/>
    </row>
    <row r="48" spans="2:14" ht="15">
      <c r="B48" s="8"/>
      <c r="C48" s="12">
        <f>IF(A48="","",VLOOKUP(A48,Entrants!$B$4:$C$86,2))</f>
      </c>
      <c r="I48" s="8"/>
      <c r="J48" s="8" t="s">
        <v>94</v>
      </c>
      <c r="K48" s="8"/>
      <c r="L48" s="9"/>
      <c r="M48" s="9"/>
      <c r="N48" s="9"/>
    </row>
    <row r="49" spans="2:10" ht="15">
      <c r="B49" s="8"/>
      <c r="C49" s="12">
        <f>IF(A49="","",VLOOKUP(A49,Entrants!$B$4:$C$86,2))</f>
      </c>
      <c r="I49" s="8"/>
    </row>
    <row r="50" spans="2:10" ht="15">
      <c r="B50" s="8"/>
      <c r="C50" s="12">
        <f>IF(A50="","",VLOOKUP(A50,Entrants!$B$4:$C$86,2))</f>
      </c>
      <c r="I50" s="8"/>
    </row>
    <row r="51" spans="2:10" ht="15">
      <c r="B51" s="8"/>
      <c r="C51" s="12">
        <f>IF(A51="","",VLOOKUP(A51,Entrants!$B$4:$C$86,2))</f>
      </c>
      <c r="D51" s="8"/>
      <c r="E51" s="9"/>
      <c r="F51" s="9"/>
      <c r="G51" s="9"/>
      <c r="I51" s="8"/>
    </row>
    <row r="52" spans="2:10" ht="15">
      <c r="B52" s="8"/>
      <c r="C52" s="12">
        <f>IF(A52="","",VLOOKUP(A52,Entrants!$B$4:$C$86,2))</f>
      </c>
      <c r="I52" s="8"/>
    </row>
    <row r="53" spans="2:10" ht="15">
      <c r="B53" s="8"/>
      <c r="C53" s="12">
        <f>IF(A53="","",VLOOKUP(A53,Entrants!$B$4:$C$86,2))</f>
      </c>
      <c r="I53" s="8"/>
    </row>
    <row r="54" spans="2:10" ht="15">
      <c r="B54" s="8"/>
      <c r="C54" s="12">
        <f>IF(A54="","",VLOOKUP(A54,Entrants!$B$4:$C$86,2))</f>
      </c>
      <c r="I54" s="8"/>
    </row>
    <row r="55" spans="2:10" ht="15">
      <c r="B55" s="8"/>
      <c r="C55" s="12">
        <f>IF(A55="","",VLOOKUP(A55,Entrants!$B$4:$C$86,2))</f>
      </c>
      <c r="I55" s="8"/>
    </row>
    <row r="56" spans="2:10" ht="15">
      <c r="B56" s="8"/>
      <c r="C56" s="12">
        <f>IF(A56="","",VLOOKUP(A56,Entrants!$B$4:$C$86,2))</f>
      </c>
      <c r="D56" s="8"/>
      <c r="I56" s="8"/>
    </row>
    <row r="57" spans="3:10" ht="12.75">
      <c r="C57" s="12">
        <f>IF(A57="","",VLOOKUP(A57,Entrants!$B$4:$C$86,2))</f>
      </c>
    </row>
    <row r="58" spans="3:10" ht="12.75">
      <c r="C58" s="12">
        <f>IF(A58="","",VLOOKUP(A58,Entrants!$B$4:$C$86,2))</f>
      </c>
    </row>
    <row r="59" spans="3:10" ht="15">
      <c r="C59" s="12">
        <f>IF(A59="","",VLOOKUP(A59,Entrants!$B$4:$C$86,2))</f>
      </c>
      <c r="D59" s="8"/>
    </row>
    <row r="60" spans="3:10" ht="15">
      <c r="C60" s="12">
        <f>IF(A60="","",VLOOKUP(A60,Entrants!$B$4:$C$86,2))</f>
      </c>
      <c r="D60" s="9"/>
    </row>
    <row r="61" spans="3:10" ht="12.75">
      <c r="C61" s="12">
        <f>IF(A61="","",VLOOKUP(A61,Entrants!$B$4:$C$86,2))</f>
      </c>
    </row>
    <row r="62" spans="3:10" ht="12.75">
      <c r="C62" s="12">
        <f>IF(A62="","",VLOOKUP(A62,Entrants!$B$4:$C$86,2))</f>
      </c>
    </row>
    <row r="63" spans="3:10" ht="12.75">
      <c r="C63" s="12">
        <f>IF(A63="","",VLOOKUP(A63,Entrants!$B$4:$C$86,2))</f>
      </c>
    </row>
    <row r="64" spans="3:10" ht="12.75">
      <c r="C64" s="12">
        <f>IF(A64="","",VLOOKUP(A64,Entrants!$B$4:$C$86,2))</f>
      </c>
    </row>
    <row r="65" spans="3:10" ht="12.75">
      <c r="C65" s="12">
        <f>IF(A65="","",VLOOKUP(A65,Entrants!$B$4:$C$86,2))</f>
      </c>
    </row>
    <row r="66" spans="3:10" ht="12.75">
      <c r="C66" s="12">
        <f>IF(A66="","",VLOOKUP(A66,Entrants!$B$4:$C$86,2))</f>
      </c>
    </row>
    <row r="67" spans="3:10" ht="12.75">
      <c r="C67" s="12">
        <f>IF(A67="","",VLOOKUP(A67,Entrants!$B$4:$C$86,2))</f>
      </c>
    </row>
    <row r="68" spans="3:10" ht="12.75">
      <c r="C68" s="12">
        <f>IF(A68="","",VLOOKUP(A68,Entrants!$B$4:$C$86,2))</f>
      </c>
    </row>
    <row r="69" spans="3:10" ht="12.75">
      <c r="C69" s="12">
        <f>IF(A69="","",VLOOKUP(A69,Entrants!$B$4:$C$86,2))</f>
      </c>
    </row>
    <row r="70" spans="3:10" ht="12.75">
      <c r="C70" s="12">
        <f>IF(A70="","",VLOOKUP(A70,Entrants!$B$4:$C$86,2))</f>
      </c>
    </row>
    <row r="71" spans="3:10" ht="12.75">
      <c r="C71" s="12">
        <f>IF(A71="","",VLOOKUP(A71,Entrants!$B$4:$C$86,2))</f>
      </c>
    </row>
    <row r="72" spans="3:10" ht="12.75">
      <c r="C72" s="12">
        <f>IF(A72="","",VLOOKUP(A72,Entrants!$B$4:$C$86,2))</f>
      </c>
    </row>
    <row r="73" spans="3:10" ht="12.75">
      <c r="C73" s="12">
        <f>IF(A73="","",VLOOKUP(A73,Entrants!$B$4:$C$86,2))</f>
      </c>
    </row>
    <row r="74" spans="3:10" ht="12.75">
      <c r="C74" s="12">
        <f>IF(A74="","",VLOOKUP(A74,Entrants!$B$4:$C$86,2))</f>
      </c>
    </row>
    <row r="75" spans="3:10" ht="12.75">
      <c r="C75" s="12">
        <f>IF(A75="","",VLOOKUP(A75,Entrants!$B$4:$C$86,2))</f>
      </c>
    </row>
    <row r="76" spans="3:10" ht="12.75">
      <c r="C76" s="12">
        <f>IF(A76="","",VLOOKUP(A76,Entrants!$B$4:$C$86,2))</f>
      </c>
    </row>
    <row r="77" spans="3:10" ht="12.75">
      <c r="C77" s="12">
        <f>IF(A77="","",VLOOKUP(A77,Entrants!$B$4:$C$86,2))</f>
      </c>
    </row>
    <row r="78" spans="3:10" ht="12.75">
      <c r="C78" s="12">
        <f>IF(A78="","",VLOOKUP(A78,Entrants!$B$4:$C$86,2))</f>
      </c>
    </row>
    <row r="79" spans="3:10" ht="12.75">
      <c r="C79" s="12">
        <f>IF(A79="","",VLOOKUP(A79,Entrants!$B$4:$C$86,2))</f>
      </c>
    </row>
    <row r="80" spans="3:10" ht="12.75">
      <c r="C80" s="12">
        <f>IF(A80="","",VLOOKUP(A80,Entrants!$B$4:$C$86,2))</f>
      </c>
    </row>
    <row r="81" spans="3:10" ht="12.75">
      <c r="C81" s="12">
        <f>IF(A81="","",VLOOKUP(A81,Entrants!$B$4:$C$86,2))</f>
      </c>
    </row>
    <row r="82" spans="3:10" ht="12.75">
      <c r="C82" s="12">
        <f>IF(A82="","",VLOOKUP(A82,Entrants!$B$4:$C$86,2))</f>
      </c>
    </row>
    <row r="83" spans="3:10" ht="12.75">
      <c r="C83" s="12">
        <f>IF(A83="","",VLOOKUP(A83,Entrants!$B$4:$C$86,2))</f>
      </c>
    </row>
    <row r="84" spans="3:10" ht="12.75">
      <c r="C84" s="12">
        <f>IF(A84="","",VLOOKUP(A84,Entrants!$B$4:$C$86,2))</f>
      </c>
    </row>
    <row r="85" spans="3:10" ht="12.75">
      <c r="C85" s="12">
        <f>IF(A85="","",VLOOKUP(A85,Entrants!$B$4:$C$86,2))</f>
      </c>
    </row>
    <row r="86" spans="3:10" ht="12.75">
      <c r="C86" s="12">
        <f>IF(A86="","",VLOOKUP(A86,Entrants!$B$4:$C$86,2))</f>
      </c>
    </row>
    <row r="87" spans="3:10" ht="12.75">
      <c r="C87" s="12">
        <f>IF(A87="","",VLOOKUP(A87,Entrants!$B$4:$C$86,2))</f>
      </c>
    </row>
    <row r="88" spans="3:10" ht="12.75">
      <c r="C88" s="12">
        <f>IF(A88="","",VLOOKUP(A88,Entrants!$B$4:$C$86,2))</f>
      </c>
    </row>
    <row r="89" spans="3:10" ht="12.75">
      <c r="C89" s="12">
        <f>IF(A89="","",VLOOKUP(A89,Entrants!$B$4:$C$86,2))</f>
      </c>
    </row>
  </sheetData>
  <sheetProtection/>
  <printOptions/>
  <pageMargins left="0.75" right="0.75" top="0.54" bottom="1" header="0.5" footer="0.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N87"/>
  <sheetViews>
    <sheetView zoomScale="75" zoomScaleNormal="75" zoomScalePageLayoutView="0" workbookViewId="0" topLeftCell="B1">
      <selection activeCell="H3" sqref="H3"/>
    </sheetView>
  </sheetViews>
  <sheetFormatPr defaultColWidth="9.140625" defaultRowHeight="12.75"/>
  <cols>
    <col min="1" max="1" width="8.7109375" style="0" customWidth="1"/>
    <col min="3" max="3" width="13.28125" style="0" customWidth="1"/>
    <col min="4" max="4" width="15.8515625" style="0" customWidth="1"/>
    <col min="5" max="5" width="11.140625" style="0" customWidth="1"/>
    <col min="6" max="6" width="10.00390625" style="0" customWidth="1"/>
    <col min="8" max="8" width="1.1484375" style="0" customWidth="1"/>
    <col min="10" max="10" width="13.28125" style="0" customWidth="1"/>
    <col min="11" max="11" width="16.00390625" style="0" customWidth="1"/>
    <col min="12" max="12" width="11.00390625" style="0" customWidth="1"/>
    <col min="13" max="13" width="10.421875" style="0" customWidth="1"/>
  </cols>
  <sheetData>
    <row r="1" spans="1:12" ht="20.25">
      <c r="A1" s="7" t="s">
        <v>122</v>
      </c>
      <c r="B1" s="7"/>
      <c r="C1" s="7"/>
      <c r="D1" s="7"/>
      <c r="E1" s="7"/>
      <c r="F1" s="7"/>
      <c r="G1" s="7"/>
      <c r="H1" s="5"/>
      <c r="I1" s="7"/>
      <c r="J1" s="12"/>
      <c r="K1" s="6" t="s">
        <v>100</v>
      </c>
      <c r="L1" s="6"/>
    </row>
    <row r="2" spans="1:7" ht="12.75">
      <c r="A2" s="1" t="s">
        <v>89</v>
      </c>
      <c r="G2" s="2"/>
    </row>
    <row r="3" spans="1:14" ht="12.75">
      <c r="A3" s="1" t="s">
        <v>90</v>
      </c>
      <c r="B3" s="1" t="s">
        <v>0</v>
      </c>
      <c r="C3" s="6" t="s">
        <v>1</v>
      </c>
      <c r="D3" s="6"/>
      <c r="E3" s="1" t="s">
        <v>2</v>
      </c>
      <c r="F3" s="1" t="s">
        <v>3</v>
      </c>
      <c r="G3" s="1" t="s">
        <v>4</v>
      </c>
      <c r="I3" s="1" t="s">
        <v>0</v>
      </c>
      <c r="J3" s="6" t="s">
        <v>1</v>
      </c>
      <c r="K3" s="6"/>
      <c r="L3" s="1" t="s">
        <v>2</v>
      </c>
      <c r="M3" s="1" t="s">
        <v>3</v>
      </c>
      <c r="N3" s="1" t="s">
        <v>4</v>
      </c>
    </row>
    <row r="4" spans="1:14" ht="15">
      <c r="A4">
        <v>4</v>
      </c>
      <c r="B4" s="8">
        <v>1</v>
      </c>
      <c r="C4" s="12" t="str">
        <f>IF(A4="","",VLOOKUP(A4,Entrants!$B$4:$C$86,2))</f>
        <v>DAVE BRADLEY</v>
      </c>
      <c r="D4" s="2"/>
      <c r="E4" s="4">
        <v>0.014282407407407409</v>
      </c>
      <c r="F4" s="4">
        <v>0.0020833333333333333</v>
      </c>
      <c r="G4" s="4">
        <f aca="true" t="shared" si="0" ref="G4:G34">E4-F4</f>
        <v>0.012199074074074076</v>
      </c>
      <c r="H4" s="10"/>
      <c r="I4" s="8">
        <v>1</v>
      </c>
      <c r="J4" s="13" t="s">
        <v>5</v>
      </c>
      <c r="K4" s="8"/>
      <c r="L4" s="4">
        <v>0.015011574074074075</v>
      </c>
      <c r="M4" s="4">
        <v>0.005555555555555556</v>
      </c>
      <c r="N4" s="4">
        <v>0.00945601851851852</v>
      </c>
    </row>
    <row r="5" spans="1:14" ht="15">
      <c r="A5">
        <v>8</v>
      </c>
      <c r="B5" s="8">
        <v>2</v>
      </c>
      <c r="C5" s="12" t="str">
        <f>IF(A5="","",VLOOKUP(A5,Entrants!$B$4:$C$86,2))</f>
        <v>MICHAEL BROWN</v>
      </c>
      <c r="E5" s="4">
        <v>0.014351851851851852</v>
      </c>
      <c r="F5" s="4">
        <v>0.0037037037037037034</v>
      </c>
      <c r="G5" s="4">
        <f t="shared" si="0"/>
        <v>0.010648148148148148</v>
      </c>
      <c r="H5" s="10"/>
      <c r="I5" s="8">
        <v>2</v>
      </c>
      <c r="J5" s="12" t="s">
        <v>12</v>
      </c>
      <c r="L5" s="4">
        <v>0.014641203703703703</v>
      </c>
      <c r="M5" s="4">
        <v>0.004861111111111111</v>
      </c>
      <c r="N5" s="4">
        <v>0.009780092592592592</v>
      </c>
    </row>
    <row r="6" spans="1:14" ht="15">
      <c r="A6">
        <v>82</v>
      </c>
      <c r="B6" s="8">
        <v>3</v>
      </c>
      <c r="C6" s="12" t="str">
        <f>IF(A6="","",VLOOKUP(A6,Entrants!$B$4:$C$86,2))</f>
        <v>JOHN CURRY</v>
      </c>
      <c r="E6" s="4">
        <v>0.014398148148148148</v>
      </c>
      <c r="F6" s="4">
        <v>0.003009259259259259</v>
      </c>
      <c r="G6" s="4">
        <f t="shared" si="0"/>
        <v>0.01138888888888889</v>
      </c>
      <c r="H6" s="10"/>
      <c r="I6" s="8">
        <v>3</v>
      </c>
      <c r="J6" s="12" t="s">
        <v>11</v>
      </c>
      <c r="K6" s="2"/>
      <c r="L6" s="4">
        <v>0.014456018518518519</v>
      </c>
      <c r="M6" s="4">
        <v>0.00462962962962963</v>
      </c>
      <c r="N6" s="4">
        <v>0.009826388888888888</v>
      </c>
    </row>
    <row r="7" spans="1:14" ht="15">
      <c r="A7">
        <v>1</v>
      </c>
      <c r="B7" s="8">
        <v>4</v>
      </c>
      <c r="C7" s="12" t="str">
        <f>IF(A7="","",VLOOKUP(A7,Entrants!$B$4:$C$86,2))</f>
        <v>ANGIE BROWN</v>
      </c>
      <c r="E7" s="4">
        <v>0.014421296296296295</v>
      </c>
      <c r="F7" s="4">
        <v>0.002314814814814815</v>
      </c>
      <c r="G7" s="4">
        <f t="shared" si="0"/>
        <v>0.01210648148148148</v>
      </c>
      <c r="H7" s="10"/>
      <c r="I7" s="8">
        <v>4</v>
      </c>
      <c r="J7" s="12" t="s">
        <v>45</v>
      </c>
      <c r="K7" s="2"/>
      <c r="L7" s="4">
        <v>0.01486111111111111</v>
      </c>
      <c r="M7" s="4">
        <v>0.004861111111111111</v>
      </c>
      <c r="N7" s="4">
        <v>0.01</v>
      </c>
    </row>
    <row r="8" spans="1:14" ht="15">
      <c r="A8">
        <v>26</v>
      </c>
      <c r="B8" s="8">
        <v>5</v>
      </c>
      <c r="C8" s="12" t="str">
        <f>IF(A8="","",VLOOKUP(A8,Entrants!$B$4:$C$86,2))</f>
        <v>ROB HALL</v>
      </c>
      <c r="E8" s="4">
        <v>0.014456018518518519</v>
      </c>
      <c r="F8" s="4">
        <v>0.00462962962962963</v>
      </c>
      <c r="G8" s="4">
        <f t="shared" si="0"/>
        <v>0.009826388888888888</v>
      </c>
      <c r="H8" s="10"/>
      <c r="I8" s="8">
        <v>5</v>
      </c>
      <c r="J8" s="12" t="s">
        <v>47</v>
      </c>
      <c r="L8" s="4">
        <v>0.014502314814814815</v>
      </c>
      <c r="M8" s="4">
        <v>0.004398148148148148</v>
      </c>
      <c r="N8" s="4">
        <v>0.010104166666666668</v>
      </c>
    </row>
    <row r="9" spans="1:14" ht="15">
      <c r="A9">
        <v>39</v>
      </c>
      <c r="B9" s="8">
        <v>6</v>
      </c>
      <c r="C9" s="12" t="str">
        <f>IF(A9="","",VLOOKUP(A9,Entrants!$B$4:$C$86,2))</f>
        <v>JOHN MALLON</v>
      </c>
      <c r="E9" s="4">
        <v>0.014502314814814815</v>
      </c>
      <c r="F9" s="4">
        <v>0.004398148148148148</v>
      </c>
      <c r="G9" s="4">
        <f t="shared" si="0"/>
        <v>0.010104166666666668</v>
      </c>
      <c r="H9" s="10"/>
      <c r="I9" s="8">
        <v>6</v>
      </c>
      <c r="J9" s="12" t="s">
        <v>16</v>
      </c>
      <c r="L9" s="4">
        <v>0.014583333333333332</v>
      </c>
      <c r="M9" s="4">
        <v>0.004398148148148148</v>
      </c>
      <c r="N9" s="4">
        <v>0.010185185185185183</v>
      </c>
    </row>
    <row r="10" spans="1:14" ht="15">
      <c r="A10">
        <v>50</v>
      </c>
      <c r="B10" s="8">
        <v>7</v>
      </c>
      <c r="C10" s="12" t="str">
        <f>IF(A10="","",VLOOKUP(A10,Entrants!$B$4:$C$86,2))</f>
        <v>NINA REVELEY</v>
      </c>
      <c r="E10" s="4">
        <v>0.014525462962962964</v>
      </c>
      <c r="F10" s="4">
        <v>0.0020833333333333333</v>
      </c>
      <c r="G10" s="4">
        <f t="shared" si="0"/>
        <v>0.012442129629629631</v>
      </c>
      <c r="H10" s="10"/>
      <c r="I10" s="8">
        <v>7</v>
      </c>
      <c r="J10" s="12" t="s">
        <v>18</v>
      </c>
      <c r="K10" s="2"/>
      <c r="L10" s="4">
        <v>0.014594907407407405</v>
      </c>
      <c r="M10" s="4">
        <v>0.004398148148148148</v>
      </c>
      <c r="N10" s="4">
        <v>0.010196759259259256</v>
      </c>
    </row>
    <row r="11" spans="1:14" ht="15">
      <c r="A11">
        <v>78</v>
      </c>
      <c r="B11" s="8">
        <v>8</v>
      </c>
      <c r="C11" s="12" t="str">
        <f>IF(A11="","",VLOOKUP(A11,Entrants!$B$4:$C$86,2))</f>
        <v>GEORGE YOUNG</v>
      </c>
      <c r="E11" s="4">
        <v>0.014548611111111111</v>
      </c>
      <c r="F11" s="4">
        <v>0.002777777777777778</v>
      </c>
      <c r="G11" s="4">
        <f t="shared" si="0"/>
        <v>0.011770833333333333</v>
      </c>
      <c r="H11" s="10"/>
      <c r="I11" s="8">
        <v>8</v>
      </c>
      <c r="J11" s="12" t="s">
        <v>56</v>
      </c>
      <c r="L11" s="4">
        <v>0.014652777777777778</v>
      </c>
      <c r="M11" s="4">
        <v>0.004398148148148148</v>
      </c>
      <c r="N11" s="4">
        <v>0.010254629629629631</v>
      </c>
    </row>
    <row r="12" spans="1:14" ht="15">
      <c r="A12">
        <v>18</v>
      </c>
      <c r="B12" s="8">
        <v>9</v>
      </c>
      <c r="C12" s="12" t="str">
        <f>IF(A12="","",VLOOKUP(A12,Entrants!$B$4:$C$86,2))</f>
        <v>RALPH DICKINSON</v>
      </c>
      <c r="E12" s="4">
        <v>0.014571759259259258</v>
      </c>
      <c r="F12" s="4">
        <v>0.0037037037037037034</v>
      </c>
      <c r="G12" s="4">
        <f t="shared" si="0"/>
        <v>0.010868055555555554</v>
      </c>
      <c r="H12" s="10"/>
      <c r="I12" s="8">
        <v>9</v>
      </c>
      <c r="J12" s="12" t="s">
        <v>27</v>
      </c>
      <c r="L12" s="4">
        <v>0.014351851851851852</v>
      </c>
      <c r="M12" s="4">
        <v>0.0037037037037037034</v>
      </c>
      <c r="N12" s="4">
        <v>0.010648148148148148</v>
      </c>
    </row>
    <row r="13" spans="1:14" ht="15">
      <c r="A13">
        <v>24</v>
      </c>
      <c r="B13" s="8">
        <v>10</v>
      </c>
      <c r="C13" s="12" t="str">
        <f>IF(A13="","",VLOOKUP(A13,Entrants!$B$4:$C$86,2))</f>
        <v>STEVE GILLESPIE</v>
      </c>
      <c r="D13" s="8"/>
      <c r="E13" s="4">
        <v>0.014583333333333332</v>
      </c>
      <c r="F13" s="4">
        <v>0.004398148148148148</v>
      </c>
      <c r="G13" s="4">
        <f t="shared" si="0"/>
        <v>0.010185185185185183</v>
      </c>
      <c r="H13" s="10"/>
      <c r="I13" s="8">
        <v>10</v>
      </c>
      <c r="J13" s="12" t="s">
        <v>20</v>
      </c>
      <c r="K13" s="2"/>
      <c r="L13" s="4">
        <v>0.014826388888888889</v>
      </c>
      <c r="M13" s="4">
        <v>0.004166666666666667</v>
      </c>
      <c r="N13" s="4">
        <v>0.010659722222222223</v>
      </c>
    </row>
    <row r="14" spans="1:14" ht="15">
      <c r="A14">
        <v>71</v>
      </c>
      <c r="B14" s="8">
        <v>11</v>
      </c>
      <c r="C14" s="12" t="str">
        <f>IF(A14="","",VLOOKUP(A14,Entrants!$B$4:$C$86,2))</f>
        <v>STEVE WALKER</v>
      </c>
      <c r="D14" s="2"/>
      <c r="E14" s="4">
        <v>0.014594907407407405</v>
      </c>
      <c r="F14" s="4">
        <v>0.004398148148148148</v>
      </c>
      <c r="G14" s="4">
        <f t="shared" si="0"/>
        <v>0.010196759259259256</v>
      </c>
      <c r="H14" s="10"/>
      <c r="I14" s="8">
        <v>11</v>
      </c>
      <c r="J14" t="s">
        <v>14</v>
      </c>
      <c r="L14" s="4">
        <v>0.015092592592592593</v>
      </c>
      <c r="M14" s="4">
        <v>0.004398148148148148</v>
      </c>
      <c r="N14" s="4">
        <v>0.010694444444444444</v>
      </c>
    </row>
    <row r="15" spans="1:14" ht="15">
      <c r="A15">
        <v>30</v>
      </c>
      <c r="B15" s="8">
        <v>12</v>
      </c>
      <c r="C15" s="12" t="str">
        <f>IF(A15="","",VLOOKUP(A15,Entrants!$B$4:$C$86,2))</f>
        <v>AYNSLEY HERRON</v>
      </c>
      <c r="E15" s="4">
        <v>0.014618055555555556</v>
      </c>
      <c r="F15" s="4">
        <v>0.003472222222222222</v>
      </c>
      <c r="G15" s="4">
        <f t="shared" si="0"/>
        <v>0.011145833333333334</v>
      </c>
      <c r="H15" s="10"/>
      <c r="I15" s="8">
        <v>12</v>
      </c>
      <c r="J15" s="12" t="s">
        <v>28</v>
      </c>
      <c r="L15" s="4">
        <v>0.01462962962962963</v>
      </c>
      <c r="M15" s="4">
        <v>0.003935185185185186</v>
      </c>
      <c r="N15" s="4">
        <v>0.010694444444444444</v>
      </c>
    </row>
    <row r="16" spans="1:14" ht="15">
      <c r="A16">
        <v>11</v>
      </c>
      <c r="B16" s="8">
        <v>13</v>
      </c>
      <c r="C16" s="12" t="str">
        <f>IF(A16="","",VLOOKUP(A16,Entrants!$B$4:$C$86,2))</f>
        <v>IAN CANSFIELD</v>
      </c>
      <c r="E16" s="4">
        <v>0.01462962962962963</v>
      </c>
      <c r="F16" s="4">
        <v>0.003935185185185186</v>
      </c>
      <c r="G16" s="4">
        <f t="shared" si="0"/>
        <v>0.010694444444444444</v>
      </c>
      <c r="H16" s="10"/>
      <c r="I16" s="8">
        <v>13</v>
      </c>
      <c r="J16" s="12" t="s">
        <v>25</v>
      </c>
      <c r="K16" s="2"/>
      <c r="L16" s="4">
        <v>0.014571759259259258</v>
      </c>
      <c r="M16" s="4">
        <v>0.0037037037037037034</v>
      </c>
      <c r="N16" s="4">
        <v>0.010868055555555554</v>
      </c>
    </row>
    <row r="17" spans="1:14" ht="15">
      <c r="A17">
        <v>58</v>
      </c>
      <c r="B17" s="8">
        <v>14</v>
      </c>
      <c r="C17" s="12" t="str">
        <f>IF(A17="","",VLOOKUP(A17,Entrants!$B$4:$C$86,2))</f>
        <v>ADAM ROBINSON</v>
      </c>
      <c r="E17" s="4">
        <v>0.014641203703703703</v>
      </c>
      <c r="F17" s="4">
        <v>0.004861111111111111</v>
      </c>
      <c r="G17" s="4">
        <f t="shared" si="0"/>
        <v>0.009780092592592592</v>
      </c>
      <c r="H17" s="10"/>
      <c r="I17" s="8">
        <v>14</v>
      </c>
      <c r="J17" s="12" t="s">
        <v>22</v>
      </c>
      <c r="L17" s="4">
        <v>0.014837962962962963</v>
      </c>
      <c r="M17" s="4">
        <v>0.0037037037037037034</v>
      </c>
      <c r="N17" s="4">
        <v>0.011134259259259259</v>
      </c>
    </row>
    <row r="18" spans="1:14" ht="15">
      <c r="A18">
        <v>17</v>
      </c>
      <c r="B18" s="8">
        <v>15</v>
      </c>
      <c r="C18" s="12" t="str">
        <f>IF(A18="","",VLOOKUP(A18,Entrants!$B$4:$C$86,2))</f>
        <v>PHILIP DICKINSON</v>
      </c>
      <c r="D18" s="2"/>
      <c r="E18" s="4">
        <v>0.014652777777777778</v>
      </c>
      <c r="F18" s="4">
        <v>0.004398148148148148</v>
      </c>
      <c r="G18" s="4">
        <f t="shared" si="0"/>
        <v>0.010254629629629631</v>
      </c>
      <c r="H18" s="10"/>
      <c r="I18" s="8">
        <v>15</v>
      </c>
      <c r="J18" s="12" t="s">
        <v>34</v>
      </c>
      <c r="L18" s="4">
        <v>0.014618055555555556</v>
      </c>
      <c r="M18" s="4">
        <v>0.003472222222222222</v>
      </c>
      <c r="N18" s="4">
        <v>0.011145833333333334</v>
      </c>
    </row>
    <row r="19" spans="1:14" ht="15">
      <c r="A19">
        <v>44</v>
      </c>
      <c r="B19" s="8">
        <v>16</v>
      </c>
      <c r="C19" s="12" t="str">
        <f>IF(A19="","",VLOOKUP(A19,Entrants!$B$4:$C$86,2))</f>
        <v>HELEN MORRIS</v>
      </c>
      <c r="D19" s="2"/>
      <c r="E19" s="4">
        <v>0.0146875</v>
      </c>
      <c r="F19" s="4">
        <v>0.002777777777777778</v>
      </c>
      <c r="G19" s="4">
        <f t="shared" si="0"/>
        <v>0.01190972222222222</v>
      </c>
      <c r="H19" s="10"/>
      <c r="I19" s="8">
        <v>16</v>
      </c>
      <c r="J19" s="12" t="s">
        <v>31</v>
      </c>
      <c r="K19" s="2"/>
      <c r="L19" s="4">
        <v>0.014710648148148148</v>
      </c>
      <c r="M19" s="4">
        <v>0.003472222222222222</v>
      </c>
      <c r="N19" s="4">
        <v>0.011238425925925926</v>
      </c>
    </row>
    <row r="20" spans="1:14" ht="15">
      <c r="A20">
        <v>72</v>
      </c>
      <c r="B20" s="8">
        <v>17</v>
      </c>
      <c r="C20" s="12" t="str">
        <f>IF(A20="","",VLOOKUP(A20,Entrants!$B$4:$C$86,2))</f>
        <v>KEVIN WESTWOOD</v>
      </c>
      <c r="D20" s="2"/>
      <c r="E20" s="4">
        <v>0.014710648148148148</v>
      </c>
      <c r="F20" s="4">
        <v>0.003472222222222222</v>
      </c>
      <c r="G20" s="4">
        <f t="shared" si="0"/>
        <v>0.011238425925925926</v>
      </c>
      <c r="H20" s="10"/>
      <c r="I20" s="8">
        <v>17</v>
      </c>
      <c r="J20" t="s">
        <v>57</v>
      </c>
      <c r="L20" s="4">
        <v>0.014814814814814814</v>
      </c>
      <c r="M20" s="4">
        <v>0.003472222222222222</v>
      </c>
      <c r="N20" s="4">
        <v>0.011342592592592592</v>
      </c>
    </row>
    <row r="21" spans="1:14" ht="15">
      <c r="A21">
        <v>15</v>
      </c>
      <c r="B21" s="8">
        <v>18</v>
      </c>
      <c r="C21" s="12" t="str">
        <f>IF(A21="","",VLOOKUP(A21,Entrants!$B$4:$C$86,2))</f>
        <v>PAULINE CUNNINGHAM</v>
      </c>
      <c r="D21" s="2"/>
      <c r="E21" s="4">
        <v>0.014791666666666668</v>
      </c>
      <c r="F21" s="4">
        <v>0.0018518518518518517</v>
      </c>
      <c r="G21" s="4">
        <f t="shared" si="0"/>
        <v>0.012939814814814817</v>
      </c>
      <c r="H21" s="10"/>
      <c r="I21" s="8">
        <v>18</v>
      </c>
      <c r="J21" s="12" t="s">
        <v>46</v>
      </c>
      <c r="L21" s="4">
        <v>0.014398148148148148</v>
      </c>
      <c r="M21" s="4">
        <v>0.003009259259259259</v>
      </c>
      <c r="N21" s="4">
        <v>0.01138888888888889</v>
      </c>
    </row>
    <row r="22" spans="1:14" ht="15">
      <c r="A22">
        <v>46</v>
      </c>
      <c r="B22" s="8">
        <v>19</v>
      </c>
      <c r="C22" s="12" t="str">
        <f>IF(A22="","",VLOOKUP(A22,Entrants!$B$4:$C$86,2))</f>
        <v>STEPHEN NENDICK</v>
      </c>
      <c r="D22" s="2"/>
      <c r="E22" s="4">
        <v>0.014814814814814814</v>
      </c>
      <c r="F22" s="4">
        <v>0.003472222222222222</v>
      </c>
      <c r="G22" s="4">
        <f t="shared" si="0"/>
        <v>0.011342592592592592</v>
      </c>
      <c r="H22" s="10"/>
      <c r="I22" s="8">
        <v>19</v>
      </c>
      <c r="J22" s="12" t="s">
        <v>49</v>
      </c>
      <c r="K22" s="2"/>
      <c r="L22" s="4">
        <v>0.015196759259259259</v>
      </c>
      <c r="M22" s="4">
        <v>0.003472222222222222</v>
      </c>
      <c r="N22" s="4">
        <v>0.011724537037037037</v>
      </c>
    </row>
    <row r="23" spans="1:14" ht="15">
      <c r="A23">
        <v>12</v>
      </c>
      <c r="B23" s="8">
        <v>20</v>
      </c>
      <c r="C23" s="12" t="str">
        <f>IF(A23="","",VLOOKUP(A23,Entrants!$B$4:$C$86,2))</f>
        <v>MARK COCHRANE</v>
      </c>
      <c r="E23" s="4">
        <v>0.014826388888888889</v>
      </c>
      <c r="F23" s="4">
        <v>0.004166666666666667</v>
      </c>
      <c r="G23" s="4">
        <f t="shared" si="0"/>
        <v>0.010659722222222223</v>
      </c>
      <c r="H23" s="10"/>
      <c r="I23" s="8">
        <v>20</v>
      </c>
      <c r="J23" s="12" t="s">
        <v>37</v>
      </c>
      <c r="K23" s="8"/>
      <c r="L23" s="4">
        <v>0.014548611111111111</v>
      </c>
      <c r="M23" s="4">
        <v>0.002777777777777778</v>
      </c>
      <c r="N23" s="4">
        <v>0.011770833333333333</v>
      </c>
    </row>
    <row r="24" spans="1:14" ht="15">
      <c r="A24">
        <v>21</v>
      </c>
      <c r="B24" s="8">
        <v>21</v>
      </c>
      <c r="C24" s="12" t="str">
        <f>IF(A24="","",VLOOKUP(A24,Entrants!$B$4:$C$86,2))</f>
        <v>KEVIN FREEMAN</v>
      </c>
      <c r="E24" s="4">
        <v>0.014837962962962963</v>
      </c>
      <c r="F24" s="4">
        <v>0.0037037037037037034</v>
      </c>
      <c r="G24" s="4">
        <f t="shared" si="0"/>
        <v>0.011134259259259259</v>
      </c>
      <c r="H24" s="10"/>
      <c r="I24" s="8">
        <v>21</v>
      </c>
      <c r="J24" s="12" t="s">
        <v>52</v>
      </c>
      <c r="L24" s="4">
        <v>0.015347222222222222</v>
      </c>
      <c r="M24" s="4">
        <v>0.003472222222222222</v>
      </c>
      <c r="N24" s="4">
        <v>0.011875</v>
      </c>
    </row>
    <row r="25" spans="1:14" ht="15">
      <c r="A25">
        <v>23</v>
      </c>
      <c r="B25" s="8">
        <v>22</v>
      </c>
      <c r="C25" s="12" t="str">
        <f>IF(A25="","",VLOOKUP(A25,Entrants!$B$4:$C$86,2))</f>
        <v>MARTIN GAUGHAN</v>
      </c>
      <c r="E25" s="4">
        <v>0.01486111111111111</v>
      </c>
      <c r="F25" s="4">
        <v>0.004861111111111111</v>
      </c>
      <c r="G25" s="4">
        <f t="shared" si="0"/>
        <v>0.009999999999999998</v>
      </c>
      <c r="H25" s="10"/>
      <c r="I25" s="8">
        <v>22</v>
      </c>
      <c r="J25" s="12" t="s">
        <v>38</v>
      </c>
      <c r="K25" s="2"/>
      <c r="L25" s="4">
        <v>0.0146875</v>
      </c>
      <c r="M25" s="4">
        <v>0.002777777777777778</v>
      </c>
      <c r="N25" s="4">
        <v>0.01190972222222222</v>
      </c>
    </row>
    <row r="26" spans="1:14" ht="15">
      <c r="A26">
        <v>3</v>
      </c>
      <c r="B26" s="8">
        <v>23</v>
      </c>
      <c r="C26" s="12" t="str">
        <f>IF(A26="","",VLOOKUP(A26,Entrants!$B$4:$C$86,2))</f>
        <v>ALAN BOSWORTH</v>
      </c>
      <c r="D26" s="8"/>
      <c r="E26" s="4">
        <v>0.015</v>
      </c>
      <c r="F26" s="4">
        <v>0.002777777777777778</v>
      </c>
      <c r="G26" s="4">
        <f t="shared" si="0"/>
        <v>0.012222222222222221</v>
      </c>
      <c r="H26" s="10"/>
      <c r="I26" s="8">
        <v>23</v>
      </c>
      <c r="J26" s="12" t="s">
        <v>6</v>
      </c>
      <c r="L26" s="4">
        <v>0.014421296296296295</v>
      </c>
      <c r="M26" s="4">
        <v>0.002314814814814815</v>
      </c>
      <c r="N26" s="4">
        <v>0.01210648148148148</v>
      </c>
    </row>
    <row r="27" spans="1:14" ht="15">
      <c r="A27">
        <v>37</v>
      </c>
      <c r="B27" s="8">
        <v>24</v>
      </c>
      <c r="C27" s="12" t="str">
        <f>IF(A27="","",VLOOKUP(A27,Entrants!$B$4:$C$86,2))</f>
        <v>SEAN KIRTLEY</v>
      </c>
      <c r="E27" s="4">
        <v>0.015011574074074075</v>
      </c>
      <c r="F27" s="4">
        <v>0.005555555555555556</v>
      </c>
      <c r="G27" s="4">
        <f t="shared" si="0"/>
        <v>0.00945601851851852</v>
      </c>
      <c r="H27" s="10"/>
      <c r="I27" s="8">
        <v>24</v>
      </c>
      <c r="J27" s="12" t="s">
        <v>35</v>
      </c>
      <c r="L27" s="4">
        <v>0.014282407407407409</v>
      </c>
      <c r="M27" s="4">
        <v>0.0020833333333333333</v>
      </c>
      <c r="N27" s="4">
        <v>0.012199074074074076</v>
      </c>
    </row>
    <row r="28" spans="1:14" ht="15">
      <c r="A28">
        <v>22</v>
      </c>
      <c r="B28" s="8">
        <v>25</v>
      </c>
      <c r="C28" s="12" t="str">
        <f>IF(A28="","",VLOOKUP(A28,Entrants!$B$4:$C$86,2))</f>
        <v>TONY GARRITY</v>
      </c>
      <c r="E28" s="4">
        <v>0.01503472222222222</v>
      </c>
      <c r="F28" s="4">
        <v>0.002314814814814815</v>
      </c>
      <c r="G28" s="4">
        <f t="shared" si="0"/>
        <v>0.012719907407407405</v>
      </c>
      <c r="H28" s="10"/>
      <c r="I28" s="8">
        <v>25</v>
      </c>
      <c r="J28" s="12" t="s">
        <v>123</v>
      </c>
      <c r="L28" s="4">
        <v>0.015</v>
      </c>
      <c r="M28" s="4">
        <v>0.002777777777777778</v>
      </c>
      <c r="N28" s="4">
        <v>0.012222222222222221</v>
      </c>
    </row>
    <row r="29" spans="1:14" ht="15">
      <c r="A29">
        <v>55</v>
      </c>
      <c r="B29" s="8">
        <v>26</v>
      </c>
      <c r="C29" s="12" t="str">
        <f>IF(A29="","",VLOOKUP(A29,Entrants!$B$4:$C$86,2))</f>
        <v>IAN RICHARDSON</v>
      </c>
      <c r="E29" s="4">
        <v>0.015092592592592593</v>
      </c>
      <c r="F29" s="4">
        <v>0.004398148148148148</v>
      </c>
      <c r="G29" s="4">
        <f t="shared" si="0"/>
        <v>0.010694444444444444</v>
      </c>
      <c r="H29" s="10"/>
      <c r="I29" s="8">
        <v>26</v>
      </c>
      <c r="J29" s="12" t="s">
        <v>21</v>
      </c>
      <c r="L29" s="4">
        <v>0.014525462962962964</v>
      </c>
      <c r="M29" s="4">
        <v>0.0020833333333333333</v>
      </c>
      <c r="N29" s="4">
        <v>0.012442129629629631</v>
      </c>
    </row>
    <row r="30" spans="1:14" ht="15">
      <c r="A30">
        <v>41</v>
      </c>
      <c r="B30" s="8">
        <v>27</v>
      </c>
      <c r="C30" s="12" t="str">
        <f>IF(A30="","",VLOOKUP(A30,Entrants!$B$4:$C$86,2))</f>
        <v>MARK MARTIN</v>
      </c>
      <c r="E30" s="4">
        <v>0.015196759259259259</v>
      </c>
      <c r="F30" s="4">
        <v>0.003472222222222222</v>
      </c>
      <c r="G30" s="4">
        <f t="shared" si="0"/>
        <v>0.011724537037037037</v>
      </c>
      <c r="H30" s="10"/>
      <c r="I30" s="8">
        <v>27</v>
      </c>
      <c r="J30" s="12" t="s">
        <v>41</v>
      </c>
      <c r="L30" s="4">
        <v>0.01503472222222222</v>
      </c>
      <c r="M30" s="4">
        <v>0.002314814814814815</v>
      </c>
      <c r="N30" s="4">
        <v>0.012719907407407405</v>
      </c>
    </row>
    <row r="31" spans="1:14" ht="15">
      <c r="A31">
        <v>43</v>
      </c>
      <c r="B31" s="8">
        <v>28</v>
      </c>
      <c r="C31" s="12" t="str">
        <f>IF(A31="","",VLOOKUP(A31,Entrants!$B$4:$C$86,2))</f>
        <v>TERRY MCCABE</v>
      </c>
      <c r="E31" s="4">
        <v>0.015347222222222222</v>
      </c>
      <c r="F31" s="4">
        <v>0.003472222222222222</v>
      </c>
      <c r="G31" s="4">
        <f t="shared" si="0"/>
        <v>0.011875</v>
      </c>
      <c r="H31" s="10"/>
      <c r="I31" s="8">
        <v>28</v>
      </c>
      <c r="J31" s="12" t="s">
        <v>23</v>
      </c>
      <c r="L31" s="4">
        <v>0.014791666666666668</v>
      </c>
      <c r="M31" s="4">
        <v>0.0018518518518518517</v>
      </c>
      <c r="N31" s="4">
        <v>0.012939814814814817</v>
      </c>
    </row>
    <row r="32" spans="1:14" ht="15">
      <c r="A32">
        <v>42</v>
      </c>
      <c r="B32" s="8">
        <v>29</v>
      </c>
      <c r="C32" s="12" t="str">
        <f>IF(A32="","",VLOOKUP(A32,Entrants!$B$4:$C$86,2))</f>
        <v>GLORIA MCCABE</v>
      </c>
      <c r="D32" s="2"/>
      <c r="E32" s="4">
        <v>0.015474537037037038</v>
      </c>
      <c r="F32" s="4">
        <v>0</v>
      </c>
      <c r="G32" s="4">
        <f t="shared" si="0"/>
        <v>0.015474537037037038</v>
      </c>
      <c r="H32" s="10"/>
      <c r="I32" s="8">
        <v>29</v>
      </c>
      <c r="J32" s="12" t="s">
        <v>19</v>
      </c>
      <c r="L32" s="4">
        <v>0.016666666666666666</v>
      </c>
      <c r="M32" s="4">
        <v>0.0037037037037037034</v>
      </c>
      <c r="N32" s="4">
        <v>0.012962962962962963</v>
      </c>
    </row>
    <row r="33" spans="1:14" ht="15">
      <c r="A33">
        <v>13</v>
      </c>
      <c r="B33" s="8">
        <v>30</v>
      </c>
      <c r="C33" s="12" t="str">
        <f>IF(A33="","",VLOOKUP(A33,Entrants!$B$4:$C$86,2))</f>
        <v>DICKIE COLE</v>
      </c>
      <c r="E33" s="4">
        <v>0.015590277777777778</v>
      </c>
      <c r="F33" s="4">
        <v>0.0020833333333333333</v>
      </c>
      <c r="G33" s="4">
        <f t="shared" si="0"/>
        <v>0.013506944444444445</v>
      </c>
      <c r="H33" s="10"/>
      <c r="I33" s="8">
        <v>30</v>
      </c>
      <c r="J33" s="12" t="s">
        <v>59</v>
      </c>
      <c r="K33" s="2"/>
      <c r="L33" s="4">
        <v>0.015590277777777778</v>
      </c>
      <c r="M33" s="4">
        <v>0.0020833333333333333</v>
      </c>
      <c r="N33" s="4">
        <v>0.013506944444444445</v>
      </c>
    </row>
    <row r="34" spans="1:14" ht="15">
      <c r="A34">
        <v>56</v>
      </c>
      <c r="B34" s="8">
        <v>31</v>
      </c>
      <c r="C34" s="12" t="str">
        <f>IF(A34="","",VLOOKUP(A34,Entrants!$B$4:$C$86,2))</f>
        <v>RYAN ROBINSON</v>
      </c>
      <c r="E34" s="4">
        <v>0.016666666666666666</v>
      </c>
      <c r="F34" s="4">
        <v>0.0037037037037037034</v>
      </c>
      <c r="G34" s="4">
        <f t="shared" si="0"/>
        <v>0.012962962962962963</v>
      </c>
      <c r="H34" s="10"/>
      <c r="I34" s="8">
        <v>31</v>
      </c>
      <c r="J34" s="12" t="s">
        <v>17</v>
      </c>
      <c r="L34" s="4">
        <v>0.015474537037037038</v>
      </c>
      <c r="M34" s="4">
        <v>0</v>
      </c>
      <c r="N34" s="4">
        <v>0.015474537037037038</v>
      </c>
    </row>
    <row r="35" spans="2:14" ht="15">
      <c r="B35" s="8">
        <v>32</v>
      </c>
      <c r="C35" s="12">
        <f>IF(A35="","",VLOOKUP(A35,Entrants!$B$4:$C$86,2))</f>
      </c>
      <c r="E35" s="4"/>
      <c r="F35" s="4"/>
      <c r="G35" s="4"/>
      <c r="H35" s="10"/>
      <c r="I35" s="8">
        <v>32</v>
      </c>
      <c r="J35" s="12" t="s">
        <v>94</v>
      </c>
      <c r="L35" s="4"/>
      <c r="M35" s="4"/>
      <c r="N35" s="4"/>
    </row>
    <row r="36" spans="2:14" ht="15">
      <c r="B36" s="8">
        <v>33</v>
      </c>
      <c r="C36" s="12">
        <f>IF(A36="","",VLOOKUP(A36,Entrants!$B$4:$C$86,2))</f>
      </c>
      <c r="D36" s="2"/>
      <c r="E36" s="4"/>
      <c r="F36" s="4"/>
      <c r="G36" s="4"/>
      <c r="H36" s="10"/>
      <c r="I36" s="8">
        <v>33</v>
      </c>
      <c r="J36" s="12" t="s">
        <v>94</v>
      </c>
      <c r="K36" s="2"/>
      <c r="L36" s="4"/>
      <c r="M36" s="4"/>
      <c r="N36" s="4"/>
    </row>
    <row r="37" spans="2:14" ht="15">
      <c r="B37" s="8">
        <v>34</v>
      </c>
      <c r="C37" s="12">
        <f>IF(A37="","",VLOOKUP(A37,Entrants!$B$4:$C$86,2))</f>
      </c>
      <c r="E37" s="4"/>
      <c r="F37" s="4"/>
      <c r="G37" s="4"/>
      <c r="H37" s="10"/>
      <c r="I37" s="8">
        <v>34</v>
      </c>
      <c r="J37" s="12" t="s">
        <v>94</v>
      </c>
      <c r="L37" s="4"/>
      <c r="M37" s="4"/>
      <c r="N37" s="4"/>
    </row>
    <row r="38" spans="2:14" ht="15">
      <c r="B38" s="8">
        <v>35</v>
      </c>
      <c r="C38" s="12">
        <f>IF(A38="","",VLOOKUP(A38,Entrants!$B$4:$C$86,2))</f>
      </c>
      <c r="D38" s="2"/>
      <c r="E38" s="4"/>
      <c r="F38" s="4"/>
      <c r="G38" s="4"/>
      <c r="H38" s="10"/>
      <c r="I38" s="8">
        <v>35</v>
      </c>
      <c r="J38" s="12" t="s">
        <v>94</v>
      </c>
      <c r="L38" s="4"/>
      <c r="M38" s="4"/>
      <c r="N38" s="4"/>
    </row>
    <row r="39" spans="2:10" ht="15">
      <c r="B39" s="8"/>
      <c r="C39" s="12">
        <f>IF(A39="","",VLOOKUP(A39,Entrants!$B$4:$C$86,2))</f>
      </c>
      <c r="H39" s="10"/>
      <c r="I39" s="8"/>
    </row>
    <row r="40" spans="2:14" ht="15">
      <c r="B40" s="8"/>
      <c r="C40" s="12">
        <f>IF(A40="","",VLOOKUP(A40,Entrants!$B$4:$C$86,2))</f>
      </c>
      <c r="D40" s="2"/>
      <c r="E40" s="9"/>
      <c r="F40" s="9"/>
      <c r="G40" s="9"/>
      <c r="H40" s="10"/>
      <c r="I40" s="8"/>
      <c r="J40" s="8" t="s">
        <v>94</v>
      </c>
      <c r="K40" s="8"/>
      <c r="L40" s="9"/>
      <c r="M40" s="9"/>
      <c r="N40" s="9"/>
    </row>
    <row r="41" spans="2:14" ht="15">
      <c r="B41" s="8"/>
      <c r="C41" s="12">
        <f>IF(A41="","",VLOOKUP(A41,Entrants!$B$4:$C$86,2))</f>
      </c>
      <c r="H41" s="10"/>
      <c r="I41" s="8"/>
      <c r="J41" s="8" t="s">
        <v>94</v>
      </c>
      <c r="K41" s="8"/>
      <c r="L41" s="9"/>
      <c r="M41" s="9"/>
      <c r="N41" s="9"/>
    </row>
    <row r="42" spans="2:14" ht="15">
      <c r="B42" s="8"/>
      <c r="C42" s="12">
        <f>IF(A42="","",VLOOKUP(A42,Entrants!$B$4:$C$86,2))</f>
      </c>
      <c r="H42" s="10"/>
      <c r="I42" s="8"/>
      <c r="J42" s="8" t="s">
        <v>94</v>
      </c>
      <c r="K42" s="8"/>
      <c r="L42" s="9"/>
      <c r="M42" s="9"/>
      <c r="N42" s="9"/>
    </row>
    <row r="43" spans="2:14" ht="15">
      <c r="B43" s="8"/>
      <c r="C43" s="12">
        <f>IF(A43="","",VLOOKUP(A43,Entrants!$B$4:$C$86,2))</f>
      </c>
      <c r="H43" s="10"/>
      <c r="I43" s="8"/>
      <c r="J43" s="8" t="s">
        <v>94</v>
      </c>
      <c r="K43" s="8"/>
      <c r="L43" s="9"/>
      <c r="M43" s="9"/>
      <c r="N43" s="9"/>
    </row>
    <row r="44" spans="2:14" ht="15">
      <c r="B44" s="8"/>
      <c r="C44" s="12">
        <f>IF(A44="","",VLOOKUP(A44,Entrants!$B$4:$C$86,2))</f>
      </c>
      <c r="E44" s="9"/>
      <c r="F44" s="9"/>
      <c r="G44" s="9"/>
      <c r="H44" s="10"/>
      <c r="I44" s="8"/>
      <c r="J44" s="8" t="s">
        <v>94</v>
      </c>
      <c r="K44" s="8"/>
      <c r="L44" s="9"/>
      <c r="M44" s="9"/>
      <c r="N44" s="9"/>
    </row>
    <row r="45" spans="2:14" ht="15">
      <c r="B45" s="8"/>
      <c r="C45" s="12">
        <f>IF(A45="","",VLOOKUP(A45,Entrants!$B$4:$C$86,2))</f>
      </c>
      <c r="E45" s="9"/>
      <c r="F45" s="9"/>
      <c r="G45" s="9"/>
      <c r="H45" s="10"/>
      <c r="I45" s="8"/>
      <c r="J45" s="8" t="s">
        <v>94</v>
      </c>
      <c r="K45" s="8"/>
      <c r="L45" s="9"/>
      <c r="M45" s="9"/>
      <c r="N45" s="9"/>
    </row>
    <row r="46" spans="2:14" ht="15">
      <c r="B46" s="8"/>
      <c r="C46" s="12">
        <f>IF(A46="","",VLOOKUP(A46,Entrants!$B$4:$C$86,2))</f>
      </c>
      <c r="E46" s="9"/>
      <c r="F46" s="9"/>
      <c r="G46" s="9"/>
      <c r="H46" s="10"/>
      <c r="I46" s="8"/>
      <c r="J46" s="8" t="s">
        <v>94</v>
      </c>
      <c r="K46" s="8"/>
      <c r="L46" s="9"/>
      <c r="M46" s="9"/>
      <c r="N46" s="9"/>
    </row>
    <row r="47" spans="2:14" ht="15">
      <c r="B47" s="8"/>
      <c r="C47" s="12">
        <f>IF(A47="","",VLOOKUP(A47,Entrants!$B$4:$C$86,2))</f>
      </c>
      <c r="E47" s="9"/>
      <c r="F47" s="9"/>
      <c r="G47" s="9"/>
      <c r="I47" s="8"/>
      <c r="J47" s="8" t="s">
        <v>94</v>
      </c>
      <c r="K47" s="8"/>
      <c r="L47" s="9"/>
      <c r="M47" s="9"/>
      <c r="N47" s="9"/>
    </row>
    <row r="48" spans="2:14" ht="15">
      <c r="B48" s="8"/>
      <c r="C48" s="12">
        <f>IF(A48="","",VLOOKUP(A48,Entrants!$B$4:$C$86,2))</f>
      </c>
      <c r="I48" s="8"/>
      <c r="J48" s="8" t="s">
        <v>94</v>
      </c>
      <c r="K48" s="8"/>
      <c r="L48" s="9"/>
      <c r="M48" s="9"/>
      <c r="N48" s="9"/>
    </row>
    <row r="49" spans="2:10" ht="15">
      <c r="B49" s="8"/>
      <c r="C49" s="12">
        <f>IF(A49="","",VLOOKUP(A49,Entrants!$B$4:$C$86,2))</f>
      </c>
      <c r="D49" s="2"/>
      <c r="I49" s="8"/>
    </row>
    <row r="50" spans="2:10" ht="15">
      <c r="B50" s="8"/>
      <c r="C50" s="12">
        <f>IF(A50="","",VLOOKUP(A50,Entrants!$B$4:$C$86,2))</f>
      </c>
      <c r="I50" s="8"/>
    </row>
    <row r="51" spans="2:10" ht="15">
      <c r="B51" s="8"/>
      <c r="C51" s="12">
        <f>IF(A51="","",VLOOKUP(A51,Entrants!$B$4:$C$86,2))</f>
      </c>
      <c r="E51" s="9"/>
      <c r="F51" s="9"/>
      <c r="G51" s="9"/>
      <c r="I51" s="8"/>
    </row>
    <row r="52" spans="2:10" ht="15">
      <c r="B52" s="8"/>
      <c r="C52" s="12">
        <f>IF(A52="","",VLOOKUP(A52,Entrants!$B$4:$C$86,2))</f>
      </c>
      <c r="I52" s="8"/>
    </row>
    <row r="53" spans="2:10" ht="15">
      <c r="B53" s="8"/>
      <c r="C53" s="12">
        <f>IF(A53="","",VLOOKUP(A53,Entrants!$B$4:$C$86,2))</f>
      </c>
      <c r="I53" s="8"/>
    </row>
    <row r="54" spans="2:10" ht="15">
      <c r="B54" s="8"/>
      <c r="C54" s="12">
        <f>IF(A54="","",VLOOKUP(A54,Entrants!$B$4:$C$86,2))</f>
      </c>
      <c r="I54" s="8"/>
    </row>
    <row r="55" spans="2:10" ht="15">
      <c r="B55" s="8"/>
      <c r="C55" s="12">
        <f>IF(A55="","",VLOOKUP(A55,Entrants!$B$4:$C$86,2))</f>
      </c>
      <c r="I55" s="8"/>
    </row>
    <row r="56" spans="2:10" ht="15">
      <c r="B56" s="8"/>
      <c r="C56" s="12">
        <f>IF(A56="","",VLOOKUP(A56,Entrants!$B$4:$C$86,2))</f>
      </c>
      <c r="D56" s="8"/>
      <c r="I56" s="8"/>
    </row>
    <row r="57" spans="3:10" ht="12.75">
      <c r="C57" s="12">
        <f>IF(A57="","",VLOOKUP(A57,Entrants!$B$4:$C$86,2))</f>
      </c>
    </row>
    <row r="58" spans="3:10" ht="12.75">
      <c r="C58" s="12">
        <f>IF(A58="","",VLOOKUP(A58,Entrants!$B$4:$C$86,2))</f>
      </c>
    </row>
    <row r="59" spans="3:10" ht="15">
      <c r="C59" s="12">
        <f>IF(A59="","",VLOOKUP(A59,Entrants!$B$4:$C$86,2))</f>
      </c>
      <c r="D59" s="8"/>
    </row>
    <row r="60" spans="3:10" ht="15">
      <c r="C60" s="12">
        <f>IF(A60="","",VLOOKUP(A60,Entrants!$B$4:$C$86,2))</f>
      </c>
      <c r="D60" s="9"/>
    </row>
    <row r="61" spans="3:10" ht="12.75">
      <c r="C61" s="12">
        <f>IF(A61="","",VLOOKUP(A61,Entrants!$B$4:$C$86,2))</f>
      </c>
    </row>
    <row r="62" spans="3:10" ht="12.75">
      <c r="C62" s="12">
        <f>IF(A62="","",VLOOKUP(A62,Entrants!$B$4:$C$86,2))</f>
      </c>
    </row>
    <row r="63" spans="3:10" ht="12.75">
      <c r="C63" s="12">
        <f>IF(A63="","",VLOOKUP(A63,Entrants!$B$4:$C$86,2))</f>
      </c>
    </row>
    <row r="64" spans="3:10" ht="12.75">
      <c r="C64" s="12">
        <f>IF(A64="","",VLOOKUP(A64,Entrants!$B$4:$C$86,2))</f>
      </c>
    </row>
    <row r="65" spans="3:10" ht="12.75">
      <c r="C65" s="12">
        <f>IF(A65="","",VLOOKUP(A65,Entrants!$B$4:$C$86,2))</f>
      </c>
    </row>
    <row r="66" spans="3:10" ht="12.75">
      <c r="C66" s="12">
        <f>IF(A66="","",VLOOKUP(A66,Entrants!$B$4:$C$86,2))</f>
      </c>
    </row>
    <row r="67" spans="3:10" ht="12.75">
      <c r="C67" s="12">
        <f>IF(A67="","",VLOOKUP(A67,Entrants!$B$4:$C$86,2))</f>
      </c>
    </row>
    <row r="68" spans="3:10" ht="12.75">
      <c r="C68" s="12">
        <f>IF(A68="","",VLOOKUP(A68,Entrants!$B$4:$C$86,2))</f>
      </c>
    </row>
    <row r="69" spans="3:10" ht="12.75">
      <c r="C69" s="12">
        <f>IF(A69="","",VLOOKUP(A69,Entrants!$B$4:$C$86,2))</f>
      </c>
    </row>
    <row r="70" spans="3:10" ht="12.75">
      <c r="C70" s="12">
        <f>IF(A70="","",VLOOKUP(A70,Entrants!$B$4:$C$86,2))</f>
      </c>
    </row>
    <row r="71" spans="3:10" ht="12.75">
      <c r="C71" s="12">
        <f>IF(A71="","",VLOOKUP(A71,Entrants!$B$4:$C$86,2))</f>
      </c>
    </row>
    <row r="72" spans="3:10" ht="12.75">
      <c r="C72" s="12">
        <f>IF(A72="","",VLOOKUP(A72,Entrants!$B$4:$C$86,2))</f>
      </c>
    </row>
    <row r="73" spans="3:10" ht="12.75">
      <c r="C73" s="12">
        <f>IF(A73="","",VLOOKUP(A73,Entrants!$B$4:$C$86,2))</f>
      </c>
    </row>
    <row r="74" spans="3:10" ht="12.75">
      <c r="C74" s="12">
        <f>IF(A74="","",VLOOKUP(A74,Entrants!$B$4:$C$86,2))</f>
      </c>
    </row>
    <row r="75" spans="3:10" ht="12.75">
      <c r="C75" s="12">
        <f>IF(A75="","",VLOOKUP(A75,Entrants!$B$4:$C$86,2))</f>
      </c>
    </row>
    <row r="76" spans="3:10" ht="12.75">
      <c r="C76" s="12">
        <f>IF(A76="","",VLOOKUP(A76,Entrants!$B$4:$C$86,2))</f>
      </c>
    </row>
    <row r="77" spans="3:10" ht="12.75">
      <c r="C77" s="12">
        <f>IF(A77="","",VLOOKUP(A77,Entrants!$B$4:$C$86,2))</f>
      </c>
    </row>
    <row r="78" spans="3:10" ht="12.75">
      <c r="C78" s="12">
        <f>IF(A78="","",VLOOKUP(A78,Entrants!$B$4:$C$86,2))</f>
      </c>
    </row>
    <row r="79" spans="3:10" ht="12.75">
      <c r="C79" s="12">
        <f>IF(A79="","",VLOOKUP(A79,Entrants!$B$4:$C$86,2))</f>
      </c>
    </row>
    <row r="80" spans="3:10" ht="12.75">
      <c r="C80" s="12">
        <f>IF(A80="","",VLOOKUP(A80,Entrants!$B$4:$C$86,2))</f>
      </c>
    </row>
    <row r="81" spans="3:10" ht="12.75">
      <c r="C81" s="12">
        <f>IF(A81="","",VLOOKUP(A81,Entrants!$B$4:$C$86,2))</f>
      </c>
    </row>
    <row r="82" spans="3:10" ht="12.75">
      <c r="C82" s="12">
        <f>IF(A82="","",VLOOKUP(A82,Entrants!$B$4:$C$86,2))</f>
      </c>
    </row>
    <row r="83" spans="3:10" ht="12.75">
      <c r="C83" s="12">
        <f>IF(A83="","",VLOOKUP(A83,Entrants!$B$4:$C$86,2))</f>
      </c>
    </row>
    <row r="84" spans="3:10" ht="12.75">
      <c r="C84" s="12">
        <f>IF(A84="","",VLOOKUP(A84,Entrants!$B$4:$C$86,2))</f>
      </c>
    </row>
    <row r="85" spans="3:10" ht="12.75">
      <c r="C85" s="12">
        <f>IF(A85="","",VLOOKUP(A85,Entrants!$B$4:$C$86,2))</f>
      </c>
    </row>
    <row r="86" spans="3:10" ht="12.75">
      <c r="C86" s="12">
        <f>IF(A86="","",VLOOKUP(A86,Entrants!$B$4:$C$86,2))</f>
      </c>
    </row>
    <row r="87" spans="3:10" ht="12.75">
      <c r="C87" s="12">
        <f>IF(A87="","",VLOOKUP(A87,Entrants!$B$4:$C$86,2))</f>
      </c>
    </row>
  </sheetData>
  <sheetProtection/>
  <printOptions/>
  <pageMargins left="0.75" right="0.75" top="0.54" bottom="1" header="0.5" footer="0.5"/>
  <pageSetup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B1:AE91"/>
  <sheetViews>
    <sheetView tabSelected="1" zoomScale="83" zoomScaleNormal="83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7.8515625" style="2" customWidth="1"/>
    <col min="3" max="3" width="7.421875" style="2" customWidth="1"/>
    <col min="4" max="4" width="6.8515625" style="2" customWidth="1"/>
    <col min="5" max="5" width="21.8515625" style="0" bestFit="1" customWidth="1"/>
    <col min="6" max="6" width="5.421875" style="2" customWidth="1"/>
    <col min="7" max="7" width="1.57421875" style="0" customWidth="1"/>
    <col min="8" max="20" width="6.140625" style="16" customWidth="1"/>
    <col min="21" max="21" width="6.421875" style="16" customWidth="1"/>
    <col min="22" max="22" width="7.421875" style="2" customWidth="1"/>
    <col min="27" max="27" width="9.140625" style="4" customWidth="1"/>
  </cols>
  <sheetData>
    <row r="1" spans="30:31" ht="12.75">
      <c r="AD1" s="4">
        <v>2</v>
      </c>
      <c r="AE1" t="s">
        <v>115</v>
      </c>
    </row>
    <row r="2" spans="30:31" ht="12.75">
      <c r="AD2" s="4" t="str">
        <f>INDEX(AE1:AE5,AD1)</f>
        <v>Best 5</v>
      </c>
      <c r="AE2" t="s">
        <v>113</v>
      </c>
    </row>
    <row r="3" spans="30:31" ht="12.75">
      <c r="AD3" s="4"/>
      <c r="AE3" t="s">
        <v>116</v>
      </c>
    </row>
    <row r="4" spans="30:31" ht="12.75">
      <c r="AD4" s="4"/>
      <c r="AE4" t="s">
        <v>117</v>
      </c>
    </row>
    <row r="5" spans="2:31" ht="12.75" customHeight="1">
      <c r="B5" s="41" t="s">
        <v>110</v>
      </c>
      <c r="C5" s="45" t="s">
        <v>112</v>
      </c>
      <c r="D5" s="41" t="s">
        <v>113</v>
      </c>
      <c r="E5" s="43" t="s">
        <v>1</v>
      </c>
      <c r="F5" s="45" t="s">
        <v>111</v>
      </c>
      <c r="G5" s="46"/>
      <c r="H5" s="36" t="s">
        <v>101</v>
      </c>
      <c r="I5" s="36"/>
      <c r="J5" s="36" t="s">
        <v>102</v>
      </c>
      <c r="K5" s="36"/>
      <c r="L5" s="36" t="s">
        <v>103</v>
      </c>
      <c r="M5" s="36"/>
      <c r="N5" s="36" t="s">
        <v>104</v>
      </c>
      <c r="O5" s="36"/>
      <c r="P5" s="36" t="s">
        <v>105</v>
      </c>
      <c r="Q5" s="36"/>
      <c r="R5" s="36" t="s">
        <v>106</v>
      </c>
      <c r="S5" s="36"/>
      <c r="T5" s="36" t="s">
        <v>107</v>
      </c>
      <c r="U5" s="36"/>
      <c r="V5" s="37" t="s">
        <v>114</v>
      </c>
      <c r="W5" s="39" t="s">
        <v>118</v>
      </c>
      <c r="AE5" t="s">
        <v>118</v>
      </c>
    </row>
    <row r="6" spans="2:23" ht="12.75">
      <c r="B6" s="42"/>
      <c r="C6" s="38"/>
      <c r="D6" s="42"/>
      <c r="E6" s="44"/>
      <c r="F6" s="38"/>
      <c r="G6" s="47"/>
      <c r="H6" s="23" t="s">
        <v>108</v>
      </c>
      <c r="I6" s="25" t="s">
        <v>109</v>
      </c>
      <c r="J6" s="23" t="s">
        <v>108</v>
      </c>
      <c r="K6" s="25" t="s">
        <v>109</v>
      </c>
      <c r="L6" s="23" t="s">
        <v>108</v>
      </c>
      <c r="M6" s="25" t="s">
        <v>109</v>
      </c>
      <c r="N6" s="23" t="s">
        <v>108</v>
      </c>
      <c r="O6" s="25" t="s">
        <v>109</v>
      </c>
      <c r="P6" s="23" t="s">
        <v>108</v>
      </c>
      <c r="Q6" s="25" t="s">
        <v>109</v>
      </c>
      <c r="R6" s="23" t="s">
        <v>108</v>
      </c>
      <c r="S6" s="25" t="s">
        <v>109</v>
      </c>
      <c r="T6" s="23" t="s">
        <v>108</v>
      </c>
      <c r="U6" s="25" t="s">
        <v>109</v>
      </c>
      <c r="V6" s="38"/>
      <c r="W6" s="40"/>
    </row>
    <row r="7" spans="2:28" ht="12.75">
      <c r="B7" s="19">
        <v>1</v>
      </c>
      <c r="C7" s="21">
        <f aca="true" t="shared" si="0" ref="C7:C87">H7+J7+L7+N7+P7+R7+T7</f>
        <v>117</v>
      </c>
      <c r="D7" s="30">
        <f>C7-LARGE((H7,J7,L7,N7,P7,R7,T7),1)-LARGE((H7,J7,L7,N7,P7,R7,T7),2)</f>
        <v>42</v>
      </c>
      <c r="E7" s="31" t="str">
        <f>IF(F7="","",VLOOKUP(F7,Entrants!$B$4:$C$86,2))</f>
        <v>JOHN MALLON</v>
      </c>
      <c r="F7" s="19">
        <v>39</v>
      </c>
      <c r="G7" s="20"/>
      <c r="H7" s="24">
        <v>50</v>
      </c>
      <c r="I7" s="26"/>
      <c r="J7" s="24">
        <v>25</v>
      </c>
      <c r="K7" s="26">
        <v>0.011018518518518518</v>
      </c>
      <c r="L7" s="24">
        <v>3</v>
      </c>
      <c r="M7" s="32">
        <v>0.010578703703703705</v>
      </c>
      <c r="N7" s="24">
        <v>16</v>
      </c>
      <c r="O7" s="26">
        <v>0.010833333333333334</v>
      </c>
      <c r="P7" s="24">
        <v>4</v>
      </c>
      <c r="Q7" s="26">
        <v>0.01037037037037037</v>
      </c>
      <c r="R7" s="24">
        <v>13</v>
      </c>
      <c r="S7" s="26">
        <v>0.010451388888888889</v>
      </c>
      <c r="T7" s="24">
        <v>6</v>
      </c>
      <c r="U7" s="32">
        <v>0.010104166666666668</v>
      </c>
      <c r="V7" s="27">
        <f aca="true" t="shared" si="1" ref="V7:V38">IF(AA7&gt;0,AA7,"")</f>
        <v>0.010104166666666668</v>
      </c>
      <c r="W7" s="29">
        <f aca="true" t="shared" si="2" ref="W7:W71">IF(ISNUMBER(AB7),AB7,"")</f>
        <v>0.04150462962962963</v>
      </c>
      <c r="AA7" s="4">
        <f>MIN(I7,K7,M7,O7,Q7,S7,U7)</f>
        <v>0.010104166666666668</v>
      </c>
      <c r="AB7" s="28">
        <f>SMALL((I7,K7,M7,O7,Q7,S7,U7),1)+SMALL((I7,K7,M7,O7,Q7,S7,U7),2)+SMALL((I7,K7,M7,O7,Q7,S7,U7),3)+SMALL((I7,K7,M7,O7,Q7,S7,U7),4)</f>
        <v>0.04150462962962963</v>
      </c>
    </row>
    <row r="8" spans="2:28" ht="12.75">
      <c r="B8" s="19">
        <v>2</v>
      </c>
      <c r="C8" s="21">
        <f t="shared" si="0"/>
        <v>107</v>
      </c>
      <c r="D8" s="30">
        <f>C8-LARGE((H8,J8,L8,N8,P8,R8,T8),1)-LARGE((H8,J8,L8,N8,P8,R8,T8),2)</f>
        <v>42</v>
      </c>
      <c r="E8" s="31" t="str">
        <f>IF(F8="","",VLOOKUP(F8,Entrants!$B$4:$C$86,2))</f>
        <v>MICHAEL BROWN</v>
      </c>
      <c r="F8" s="19">
        <v>8</v>
      </c>
      <c r="G8" s="20"/>
      <c r="H8" s="24">
        <v>17</v>
      </c>
      <c r="I8" s="26">
        <v>0.010914351851851852</v>
      </c>
      <c r="J8" s="24">
        <v>39</v>
      </c>
      <c r="K8" s="26">
        <v>0.011203703703703702</v>
      </c>
      <c r="L8" s="24">
        <v>4</v>
      </c>
      <c r="M8" s="26">
        <v>0.010902777777777779</v>
      </c>
      <c r="N8" s="24">
        <v>13</v>
      </c>
      <c r="O8" s="26">
        <v>0.011238425925925926</v>
      </c>
      <c r="P8" s="24">
        <v>26</v>
      </c>
      <c r="Q8" s="26">
        <v>0.011331018518518516</v>
      </c>
      <c r="R8" s="24">
        <v>6</v>
      </c>
      <c r="S8" s="26">
        <v>0.011053240740740742</v>
      </c>
      <c r="T8" s="24">
        <v>2</v>
      </c>
      <c r="U8" s="32">
        <v>0.010648148148148148</v>
      </c>
      <c r="V8" s="27">
        <f t="shared" si="1"/>
        <v>0.010648148148148148</v>
      </c>
      <c r="W8" s="29">
        <f t="shared" si="2"/>
        <v>0.04351851851851851</v>
      </c>
      <c r="AA8" s="4">
        <f aca="true" t="shared" si="3" ref="AA8:AA71">MIN(I8,K8,M8,O8,Q8,S8,U8)</f>
        <v>0.010648148148148148</v>
      </c>
      <c r="AB8" s="28">
        <f>SMALL((I8,K8,M8,O8,Q8,S8,U8),1)+SMALL((I8,K8,M8,O8,Q8,S8,U8),2)+SMALL((I8,K8,M8,O8,Q8,S8,U8),3)+SMALL((I8,K8,M8,O8,Q8,S8,U8),4)</f>
        <v>0.04351851851851851</v>
      </c>
    </row>
    <row r="9" spans="2:28" ht="12.75">
      <c r="B9" s="19">
        <v>3</v>
      </c>
      <c r="C9" s="21">
        <f t="shared" si="0"/>
        <v>129</v>
      </c>
      <c r="D9" s="30">
        <f>C9-LARGE((H9,J9,L9,N9,P9,R9,T9),1)-LARGE((H9,J9,L9,N9,P9,R9,T9),2)</f>
        <v>47</v>
      </c>
      <c r="E9" s="31" t="str">
        <f>IF(F9="","",VLOOKUP(F9,Entrants!$B$4:$C$86,2))</f>
        <v>JOHN CURRY</v>
      </c>
      <c r="F9" s="19">
        <v>82</v>
      </c>
      <c r="G9" s="20"/>
      <c r="H9" s="24">
        <v>50</v>
      </c>
      <c r="I9" s="26"/>
      <c r="J9" s="24">
        <v>11</v>
      </c>
      <c r="K9" s="32">
        <v>0.011944444444444447</v>
      </c>
      <c r="L9" s="24">
        <v>2</v>
      </c>
      <c r="M9" s="32">
        <v>0.011666666666666665</v>
      </c>
      <c r="N9" s="24">
        <v>10</v>
      </c>
      <c r="O9" s="26">
        <v>0.011875</v>
      </c>
      <c r="P9" s="24">
        <v>21</v>
      </c>
      <c r="Q9" s="26">
        <v>0.011921296296296298</v>
      </c>
      <c r="R9" s="24">
        <v>32</v>
      </c>
      <c r="S9" s="26">
        <v>0.014178240740740743</v>
      </c>
      <c r="T9" s="24">
        <v>3</v>
      </c>
      <c r="U9" s="32">
        <v>0.01138888888888889</v>
      </c>
      <c r="V9" s="27">
        <f t="shared" si="1"/>
        <v>0.01138888888888889</v>
      </c>
      <c r="W9" s="29">
        <f t="shared" si="2"/>
        <v>0.04685185185185185</v>
      </c>
      <c r="AA9" s="4">
        <f t="shared" si="3"/>
        <v>0.01138888888888889</v>
      </c>
      <c r="AB9" s="28">
        <f>SMALL((I9,K9,M9,O9,Q9,S9,U9),1)+SMALL((I9,K9,M9,O9,Q9,S9,U9),2)+SMALL((I9,K9,M9,O9,Q9,S9,U9),3)+SMALL((I9,K9,M9,O9,Q9,S9,U9),4)</f>
        <v>0.04685185185185185</v>
      </c>
    </row>
    <row r="10" spans="2:28" ht="12.75">
      <c r="B10" s="19">
        <v>4</v>
      </c>
      <c r="C10" s="21">
        <f t="shared" si="0"/>
        <v>85</v>
      </c>
      <c r="D10" s="21">
        <f>C10-LARGE((H10,J10,L10,N10,P10,R10,T10),1)-LARGE((H10,J10,L10,N10,P10,R10,T10),2)</f>
        <v>48</v>
      </c>
      <c r="E10" s="20" t="str">
        <f>IF(F10="","",VLOOKUP(F10,Entrants!$B$4:$C$86,2))</f>
        <v>IAN CANSFIELD</v>
      </c>
      <c r="F10" s="19">
        <v>11</v>
      </c>
      <c r="G10" s="20"/>
      <c r="H10" s="24">
        <v>22</v>
      </c>
      <c r="I10" s="26">
        <v>0.010983796296296294</v>
      </c>
      <c r="J10" s="24">
        <v>15</v>
      </c>
      <c r="K10" s="26">
        <v>0.01085648148148148</v>
      </c>
      <c r="L10" s="24">
        <v>14</v>
      </c>
      <c r="M10" s="26">
        <v>0.010844907407407407</v>
      </c>
      <c r="N10" s="24">
        <v>12</v>
      </c>
      <c r="O10" s="26">
        <v>0.011215277777777779</v>
      </c>
      <c r="P10" s="24">
        <v>7</v>
      </c>
      <c r="Q10" s="26">
        <v>0.010983796296296295</v>
      </c>
      <c r="R10" s="24">
        <v>2</v>
      </c>
      <c r="S10" s="26">
        <v>0.010914351851851852</v>
      </c>
      <c r="T10" s="24">
        <v>13</v>
      </c>
      <c r="U10" s="32">
        <v>0.010694444444444444</v>
      </c>
      <c r="V10" s="27">
        <f t="shared" si="1"/>
        <v>0.010694444444444444</v>
      </c>
      <c r="W10" s="29">
        <f t="shared" si="2"/>
        <v>0.04331018518518519</v>
      </c>
      <c r="AA10" s="4">
        <f t="shared" si="3"/>
        <v>0.010694444444444444</v>
      </c>
      <c r="AB10" s="28">
        <f>SMALL((I10,K10,M10,O10,Q10,S10,U10),1)+SMALL((I10,K10,M10,O10,Q10,S10,U10),2)+SMALL((I10,K10,M10,O10,Q10,S10,U10),3)+SMALL((I10,K10,M10,O10,Q10,S10,U10),4)</f>
        <v>0.04331018518518519</v>
      </c>
    </row>
    <row r="11" spans="2:28" ht="12.75">
      <c r="B11" s="19">
        <v>5</v>
      </c>
      <c r="C11" s="21">
        <f t="shared" si="0"/>
        <v>97</v>
      </c>
      <c r="D11" s="21">
        <f>C11-LARGE((H11,J11,L11,N11,P11,R11,T11),1)-LARGE((H11,J11,L11,N11,P11,R11,T11),2)</f>
        <v>50</v>
      </c>
      <c r="E11" s="20" t="str">
        <f>IF(F11="","",VLOOKUP(F11,Entrants!$B$4:$C$86,2))</f>
        <v>MARK COCHRANE</v>
      </c>
      <c r="F11" s="19">
        <v>12</v>
      </c>
      <c r="G11" s="20"/>
      <c r="H11" s="24">
        <v>14</v>
      </c>
      <c r="I11" s="26">
        <v>0.010625</v>
      </c>
      <c r="J11" s="24">
        <v>3</v>
      </c>
      <c r="K11" s="32">
        <v>0.010532407407407407</v>
      </c>
      <c r="L11" s="24">
        <v>9</v>
      </c>
      <c r="M11" s="32">
        <v>0.010277777777777778</v>
      </c>
      <c r="N11" s="24">
        <v>27</v>
      </c>
      <c r="O11" s="26">
        <v>0.011076388888888889</v>
      </c>
      <c r="P11" s="24">
        <v>9</v>
      </c>
      <c r="Q11" s="26">
        <v>0.01054398148148148</v>
      </c>
      <c r="R11" s="24">
        <v>15</v>
      </c>
      <c r="S11" s="26">
        <v>0.010717592592592591</v>
      </c>
      <c r="T11" s="24">
        <v>20</v>
      </c>
      <c r="U11" s="32">
        <v>0.010659722222222223</v>
      </c>
      <c r="V11" s="27">
        <f t="shared" si="1"/>
        <v>0.010277777777777778</v>
      </c>
      <c r="W11" s="29">
        <f t="shared" si="2"/>
        <v>0.04197916666666667</v>
      </c>
      <c r="AA11" s="4">
        <f t="shared" si="3"/>
        <v>0.010277777777777778</v>
      </c>
      <c r="AB11" s="28">
        <f>SMALL((I11,K11,M11,O11,Q11,S11,U11),1)+SMALL((I11,K11,M11,O11,Q11,S11,U11),2)+SMALL((I11,K11,M11,O11,Q11,S11,U11),3)+SMALL((I11,K11,M11,O11,Q11,S11,U11),4)</f>
        <v>0.04197916666666667</v>
      </c>
    </row>
    <row r="12" spans="2:28" ht="12.75">
      <c r="B12" s="19">
        <v>6</v>
      </c>
      <c r="C12" s="21">
        <f t="shared" si="0"/>
        <v>125</v>
      </c>
      <c r="D12" s="21">
        <f>C12-LARGE((H12,J12,L12,N12,P12,R12,T12),1)-LARGE((H12,J12,L12,N12,P12,R12,T12),2)</f>
        <v>54</v>
      </c>
      <c r="E12" s="20" t="str">
        <f>IF(F12="","",VLOOKUP(F12,Entrants!$B$4:$C$86,2))</f>
        <v>PHILIP DICKINSON</v>
      </c>
      <c r="F12" s="19">
        <v>17</v>
      </c>
      <c r="G12" s="20"/>
      <c r="H12" s="24">
        <v>7</v>
      </c>
      <c r="I12" s="26">
        <v>0.010717592592592591</v>
      </c>
      <c r="J12" s="24">
        <v>21</v>
      </c>
      <c r="K12" s="26">
        <v>0.010520833333333333</v>
      </c>
      <c r="L12" s="24">
        <v>16</v>
      </c>
      <c r="M12" s="32">
        <v>0.01040509259259259</v>
      </c>
      <c r="N12" s="24">
        <v>11</v>
      </c>
      <c r="O12" s="26">
        <v>0.010729166666666665</v>
      </c>
      <c r="P12" s="24">
        <v>5</v>
      </c>
      <c r="Q12" s="26">
        <v>0.010381944444444444</v>
      </c>
      <c r="R12" s="24">
        <v>50</v>
      </c>
      <c r="S12" s="26"/>
      <c r="T12" s="24">
        <v>15</v>
      </c>
      <c r="U12" s="32">
        <v>0.010254629629629631</v>
      </c>
      <c r="V12" s="27">
        <f t="shared" si="1"/>
        <v>0.010254629629629631</v>
      </c>
      <c r="W12" s="29">
        <f t="shared" si="2"/>
        <v>0.0415625</v>
      </c>
      <c r="AA12" s="4">
        <f t="shared" si="3"/>
        <v>0.010254629629629631</v>
      </c>
      <c r="AB12" s="28">
        <f>SMALL((I12,K12,M12,O12,Q12,S12,U12),1)+SMALL((I12,K12,M12,O12,Q12,S12,U12),2)+SMALL((I12,K12,M12,O12,Q12,S12,U12),3)+SMALL((I12,K12,M12,O12,Q12,S12,U12),4)</f>
        <v>0.0415625</v>
      </c>
    </row>
    <row r="13" spans="2:28" ht="12.75">
      <c r="B13" s="19">
        <v>7</v>
      </c>
      <c r="C13" s="21">
        <f t="shared" si="0"/>
        <v>156</v>
      </c>
      <c r="D13" s="21">
        <f>C13-LARGE((H13,J13,L13,N13,P13,R13,T13),1)-LARGE((H13,J13,L13,N13,P13,R13,T13),2)</f>
        <v>56</v>
      </c>
      <c r="E13" s="20" t="str">
        <f>IF(F13="","",VLOOKUP(F13,Entrants!$B$4:$C$86,2))</f>
        <v>ADAM ROBINSON</v>
      </c>
      <c r="F13" s="19">
        <v>58</v>
      </c>
      <c r="G13" s="20"/>
      <c r="H13" s="24">
        <v>13</v>
      </c>
      <c r="I13" s="26">
        <v>0.009930555555555555</v>
      </c>
      <c r="J13" s="24">
        <v>13</v>
      </c>
      <c r="K13" s="32">
        <v>0.00988425925925926</v>
      </c>
      <c r="L13" s="24">
        <v>13</v>
      </c>
      <c r="M13" s="32">
        <v>0.009907407407407406</v>
      </c>
      <c r="N13" s="24">
        <v>50</v>
      </c>
      <c r="O13" s="26"/>
      <c r="P13" s="24">
        <v>50</v>
      </c>
      <c r="Q13" s="26"/>
      <c r="R13" s="24">
        <v>3</v>
      </c>
      <c r="S13" s="26">
        <v>0.010034722222222223</v>
      </c>
      <c r="T13" s="24">
        <v>14</v>
      </c>
      <c r="U13" s="32">
        <v>0.009780092592592592</v>
      </c>
      <c r="V13" s="27">
        <f t="shared" si="1"/>
        <v>0.009780092592592592</v>
      </c>
      <c r="W13" s="29">
        <f t="shared" si="2"/>
        <v>0.03950231481481481</v>
      </c>
      <c r="AA13" s="4">
        <f t="shared" si="3"/>
        <v>0.009780092592592592</v>
      </c>
      <c r="AB13" s="28">
        <f>SMALL((I13,K13,M13,O13,Q13,S13,U13),1)+SMALL((I13,K13,M13,O13,Q13,S13,U13),2)+SMALL((I13,K13,M13,O13,Q13,S13,U13),3)+SMALL((I13,K13,M13,O13,Q13,S13,U13),4)</f>
        <v>0.03950231481481481</v>
      </c>
    </row>
    <row r="14" spans="2:28" ht="12.75">
      <c r="B14" s="19">
        <v>8</v>
      </c>
      <c r="C14" s="21">
        <f t="shared" si="0"/>
        <v>140</v>
      </c>
      <c r="D14" s="21">
        <f>C14-LARGE((H14,J14,L14,N14,P14,R14,T14),1)-LARGE((H14,J14,L14,N14,P14,R14,T14),2)</f>
        <v>61</v>
      </c>
      <c r="E14" s="20" t="str">
        <f>IF(F14="","",VLOOKUP(F14,Entrants!$B$4:$C$86,2))</f>
        <v>GLORIA MCCABE</v>
      </c>
      <c r="F14" s="19">
        <v>42</v>
      </c>
      <c r="G14" s="20"/>
      <c r="H14" s="24">
        <v>8</v>
      </c>
      <c r="I14" s="26">
        <v>0.015173611111111112</v>
      </c>
      <c r="J14" s="24">
        <v>5</v>
      </c>
      <c r="K14" s="26">
        <v>0.014826388888888889</v>
      </c>
      <c r="L14" s="24">
        <v>20</v>
      </c>
      <c r="M14" s="26">
        <v>0.014652777777777778</v>
      </c>
      <c r="N14" s="24">
        <v>9</v>
      </c>
      <c r="O14" s="26">
        <v>0.01486111111111111</v>
      </c>
      <c r="P14" s="24">
        <v>19</v>
      </c>
      <c r="Q14" s="26">
        <v>0.014884259259259259</v>
      </c>
      <c r="R14" s="24">
        <v>50</v>
      </c>
      <c r="S14" s="26"/>
      <c r="T14" s="24">
        <v>29</v>
      </c>
      <c r="U14" s="26">
        <v>0.015474537037037038</v>
      </c>
      <c r="V14" s="27">
        <f t="shared" si="1"/>
        <v>0.014652777777777778</v>
      </c>
      <c r="W14" s="29">
        <f t="shared" si="2"/>
        <v>0.059224537037037034</v>
      </c>
      <c r="AA14" s="4">
        <f t="shared" si="3"/>
        <v>0.014652777777777778</v>
      </c>
      <c r="AB14" s="28">
        <f>SMALL((I14,K14,M14,O14,Q14,S14,U14),1)+SMALL((I14,K14,M14,O14,Q14,S14,U14),2)+SMALL((I14,K14,M14,O14,Q14,S14,U14),3)+SMALL((I14,K14,M14,O14,Q14,S14,U14),4)</f>
        <v>0.059224537037037034</v>
      </c>
    </row>
    <row r="15" spans="2:28" ht="12.75">
      <c r="B15" s="19">
        <v>9</v>
      </c>
      <c r="C15" s="21">
        <f t="shared" si="0"/>
        <v>130</v>
      </c>
      <c r="D15" s="21">
        <f>C15-LARGE((H15,J15,L15,N15,P15,R15,T15),1)-LARGE((H15,J15,L15,N15,P15,R15,T15),2)</f>
        <v>61</v>
      </c>
      <c r="E15" s="20" t="str">
        <f>IF(F15="","",VLOOKUP(F15,Entrants!$B$4:$C$86,2))</f>
        <v>PAULINE CUNNINGHAM</v>
      </c>
      <c r="F15" s="19">
        <v>15</v>
      </c>
      <c r="G15" s="20"/>
      <c r="H15" s="24">
        <v>11</v>
      </c>
      <c r="I15" s="26">
        <v>0.012893518518518518</v>
      </c>
      <c r="J15" s="24">
        <v>34</v>
      </c>
      <c r="K15" s="26">
        <v>0.012997685185185185</v>
      </c>
      <c r="L15" s="24">
        <v>35</v>
      </c>
      <c r="M15" s="26">
        <v>0.013993055555555557</v>
      </c>
      <c r="N15" s="24">
        <v>7</v>
      </c>
      <c r="O15" s="26">
        <v>0.012986111111111111</v>
      </c>
      <c r="P15" s="24">
        <v>15</v>
      </c>
      <c r="Q15" s="26">
        <v>0.013009259259259259</v>
      </c>
      <c r="R15" s="24">
        <v>10</v>
      </c>
      <c r="S15" s="26">
        <v>0.012951388888888889</v>
      </c>
      <c r="T15" s="24">
        <v>18</v>
      </c>
      <c r="U15" s="26">
        <v>0.012939814814814817</v>
      </c>
      <c r="V15" s="27">
        <f t="shared" si="1"/>
        <v>0.012893518518518518</v>
      </c>
      <c r="W15" s="29">
        <f t="shared" si="2"/>
        <v>0.051770833333333335</v>
      </c>
      <c r="AA15" s="4">
        <f t="shared" si="3"/>
        <v>0.012893518518518518</v>
      </c>
      <c r="AB15" s="28">
        <f>SMALL((I15,K15,M15,O15,Q15,S15,U15),1)+SMALL((I15,K15,M15,O15,Q15,S15,U15),2)+SMALL((I15,K15,M15,O15,Q15,S15,U15),3)+SMALL((I15,K15,M15,O15,Q15,S15,U15),4)</f>
        <v>0.051770833333333335</v>
      </c>
    </row>
    <row r="16" spans="2:28" ht="12.75">
      <c r="B16" s="19">
        <v>10</v>
      </c>
      <c r="C16" s="21">
        <f>H16+J16+L16+N16+P16+R16+T16</f>
        <v>138</v>
      </c>
      <c r="D16" s="21">
        <f>C16-LARGE((H16,J16,L16,N16,P16,R16,T16),1)-LARGE((H16,J16,L16,N16,P16,R16,T16),2)</f>
        <v>62</v>
      </c>
      <c r="E16" s="20" t="str">
        <f>IF(F16="","",VLOOKUP(F16,Entrants!$B$4:$C$86,2))</f>
        <v>ANGIE BROWN</v>
      </c>
      <c r="F16" s="19">
        <v>1</v>
      </c>
      <c r="G16" s="20"/>
      <c r="H16" s="24">
        <v>2</v>
      </c>
      <c r="I16" s="26">
        <v>0.01221064814814815</v>
      </c>
      <c r="J16" s="24">
        <v>50</v>
      </c>
      <c r="K16" s="26"/>
      <c r="L16" s="24">
        <v>26</v>
      </c>
      <c r="M16" s="26">
        <v>0.01236111111111111</v>
      </c>
      <c r="N16" s="24">
        <v>22</v>
      </c>
      <c r="O16" s="26">
        <v>0.0128125</v>
      </c>
      <c r="P16" s="24">
        <v>8</v>
      </c>
      <c r="Q16" s="26">
        <v>0.01238425925925926</v>
      </c>
      <c r="R16" s="24">
        <v>26</v>
      </c>
      <c r="S16" s="26">
        <v>0.012847222222222222</v>
      </c>
      <c r="T16" s="24">
        <v>4</v>
      </c>
      <c r="U16" s="26">
        <v>0.01210648148148148</v>
      </c>
      <c r="V16" s="27">
        <f t="shared" si="1"/>
        <v>0.01210648148148148</v>
      </c>
      <c r="W16" s="29">
        <f t="shared" si="2"/>
        <v>0.0490625</v>
      </c>
      <c r="AA16" s="4">
        <f t="shared" si="3"/>
        <v>0.01210648148148148</v>
      </c>
      <c r="AB16" s="28">
        <f>SMALL((I16,K16,M16,O16,Q16,S16,U16),1)+SMALL((I16,K16,M16,O16,Q16,S16,U16),2)+SMALL((I16,K16,M16,O16,Q16,S16,U16),3)+SMALL((I16,K16,M16,O16,Q16,S16,U16),4)</f>
        <v>0.0490625</v>
      </c>
    </row>
    <row r="17" spans="2:28" ht="12.75">
      <c r="B17" s="19">
        <v>11</v>
      </c>
      <c r="C17" s="21">
        <f t="shared" si="0"/>
        <v>127</v>
      </c>
      <c r="D17" s="21">
        <f>C17-LARGE((H17,J17,L17,N17,P17,R17,T17),1)-LARGE((H17,J17,L17,N17,P17,R17,T17),2)</f>
        <v>65</v>
      </c>
      <c r="E17" s="20" t="str">
        <f>IF(F17="","",VLOOKUP(F17,Entrants!$B$4:$C$86,2))</f>
        <v>RALPH DICKINSON</v>
      </c>
      <c r="F17" s="19">
        <v>18</v>
      </c>
      <c r="G17" s="20"/>
      <c r="H17" s="24">
        <v>16</v>
      </c>
      <c r="I17" s="26">
        <v>0.010891203703703702</v>
      </c>
      <c r="J17" s="24">
        <v>30</v>
      </c>
      <c r="K17" s="26">
        <v>0.01109953703703704</v>
      </c>
      <c r="L17" s="24">
        <v>32</v>
      </c>
      <c r="M17" s="26">
        <v>0.011793981481481482</v>
      </c>
      <c r="N17" s="24">
        <v>26</v>
      </c>
      <c r="O17" s="26">
        <v>0.011516203703703706</v>
      </c>
      <c r="P17" s="24">
        <v>10</v>
      </c>
      <c r="Q17" s="26">
        <v>0.011018518518518518</v>
      </c>
      <c r="R17" s="24">
        <v>4</v>
      </c>
      <c r="S17" s="26">
        <v>0.011006944444444444</v>
      </c>
      <c r="T17" s="24">
        <v>9</v>
      </c>
      <c r="U17" s="32">
        <v>0.010868055555555554</v>
      </c>
      <c r="V17" s="27">
        <f t="shared" si="1"/>
        <v>0.010868055555555554</v>
      </c>
      <c r="W17" s="29">
        <f t="shared" si="2"/>
        <v>0.04378472222222222</v>
      </c>
      <c r="AA17" s="4">
        <f t="shared" si="3"/>
        <v>0.010868055555555554</v>
      </c>
      <c r="AB17" s="28">
        <f>SMALL((I17,K17,M17,O17,Q17,S17,U17),1)+SMALL((I17,K17,M17,O17,Q17,S17,U17),2)+SMALL((I17,K17,M17,O17,Q17,S17,U17),3)+SMALL((I17,K17,M17,O17,Q17,S17,U17),4)</f>
        <v>0.04378472222222222</v>
      </c>
    </row>
    <row r="18" spans="2:28" ht="12.75">
      <c r="B18" s="19">
        <v>12</v>
      </c>
      <c r="C18" s="21">
        <f t="shared" si="0"/>
        <v>103</v>
      </c>
      <c r="D18" s="21">
        <f>C18-LARGE((H18,J18,L18,N18,P18,R18,T18),1)-LARGE((H18,J18,L18,N18,P18,R18,T18),2)</f>
        <v>66</v>
      </c>
      <c r="E18" s="20" t="str">
        <f>IF(F18="","",VLOOKUP(F18,Entrants!$B$4:$C$86,2))</f>
        <v>STEVE WALKER</v>
      </c>
      <c r="F18" s="19">
        <v>71</v>
      </c>
      <c r="G18" s="20"/>
      <c r="H18" s="24">
        <v>19</v>
      </c>
      <c r="I18" s="26">
        <v>0.010497685185185185</v>
      </c>
      <c r="J18" s="24">
        <v>16</v>
      </c>
      <c r="K18" s="26">
        <v>0.01040509259259259</v>
      </c>
      <c r="L18" s="24">
        <v>18</v>
      </c>
      <c r="M18" s="32">
        <v>0.010451388888888889</v>
      </c>
      <c r="N18" s="24">
        <v>15</v>
      </c>
      <c r="O18" s="26">
        <v>0.010810185185185187</v>
      </c>
      <c r="P18" s="24">
        <v>6</v>
      </c>
      <c r="Q18" s="26">
        <v>0.010439814814814815</v>
      </c>
      <c r="R18" s="24">
        <v>18</v>
      </c>
      <c r="S18" s="26">
        <v>0.010567129629629631</v>
      </c>
      <c r="T18" s="24">
        <v>11</v>
      </c>
      <c r="U18" s="32">
        <v>0.010196759259259256</v>
      </c>
      <c r="V18" s="27">
        <f t="shared" si="1"/>
        <v>0.010196759259259256</v>
      </c>
      <c r="W18" s="29">
        <f t="shared" si="2"/>
        <v>0.04149305555555555</v>
      </c>
      <c r="AA18" s="4">
        <f t="shared" si="3"/>
        <v>0.010196759259259256</v>
      </c>
      <c r="AB18" s="28">
        <f>SMALL((I18,K18,M18,O18,Q18,S18,U18),1)+SMALL((I18,K18,M18,O18,Q18,S18,U18),2)+SMALL((I18,K18,M18,O18,Q18,S18,U18),3)+SMALL((I18,K18,M18,O18,Q18,S18,U18),4)</f>
        <v>0.04149305555555555</v>
      </c>
    </row>
    <row r="19" spans="2:28" ht="12.75">
      <c r="B19" s="19">
        <v>13</v>
      </c>
      <c r="C19" s="21">
        <f>H19+J19+L19+N19+P19+R19+T19</f>
        <v>124</v>
      </c>
      <c r="D19" s="21">
        <f>C19-LARGE((H19,J19,L19,N19,P19,R19,T19),1)-LARGE((H19,J19,L19,N19,P19,R19,T19),2)</f>
        <v>68</v>
      </c>
      <c r="E19" s="20" t="str">
        <f>IF(F19="","",VLOOKUP(F19,Entrants!$B$4:$C$86,2))</f>
        <v>SEAN KIRTLEY</v>
      </c>
      <c r="F19" s="19">
        <v>37</v>
      </c>
      <c r="G19" s="20"/>
      <c r="H19" s="24">
        <v>1</v>
      </c>
      <c r="I19" s="26">
        <v>0.009340277777777777</v>
      </c>
      <c r="J19" s="24">
        <v>22</v>
      </c>
      <c r="K19" s="26">
        <v>0.009363425925925924</v>
      </c>
      <c r="L19" s="24">
        <v>17</v>
      </c>
      <c r="M19" s="32">
        <v>0.009282407407407408</v>
      </c>
      <c r="N19" s="24">
        <v>6</v>
      </c>
      <c r="O19" s="26">
        <v>0.009432870370370371</v>
      </c>
      <c r="P19" s="24">
        <v>32</v>
      </c>
      <c r="Q19" s="26">
        <v>0.009502314814814814</v>
      </c>
      <c r="R19" s="24">
        <v>22</v>
      </c>
      <c r="S19" s="26">
        <v>0.009513888888888888</v>
      </c>
      <c r="T19" s="24">
        <v>24</v>
      </c>
      <c r="U19" s="26">
        <v>0.00945601851851852</v>
      </c>
      <c r="V19" s="27">
        <f t="shared" si="1"/>
        <v>0.009282407407407408</v>
      </c>
      <c r="W19" s="29">
        <f t="shared" si="2"/>
        <v>0.037418981481481484</v>
      </c>
      <c r="AA19" s="4">
        <f t="shared" si="3"/>
        <v>0.009282407407407408</v>
      </c>
      <c r="AB19" s="28">
        <f>SMALL((I19,K19,M19,O19,Q19,S19,U19),1)+SMALL((I19,K19,M19,O19,Q19,S19,U19),2)+SMALL((I19,K19,M19,O19,Q19,S19,U19),3)+SMALL((I19,K19,M19,O19,Q19,S19,U19),4)</f>
        <v>0.037418981481481484</v>
      </c>
    </row>
    <row r="20" spans="2:28" ht="12.75">
      <c r="B20" s="19">
        <v>14</v>
      </c>
      <c r="C20" s="21">
        <f t="shared" si="0"/>
        <v>170</v>
      </c>
      <c r="D20" s="21">
        <f>C20-LARGE((H20,J20,L20,N20,P20,R20,T20),1)-LARGE((H20,J20,L20,N20,P20,R20,T20),2)</f>
        <v>70</v>
      </c>
      <c r="E20" s="20" t="str">
        <f>IF(F20="","",VLOOKUP(F20,Entrants!$B$4:$C$86,2))</f>
        <v>DALE SMITH</v>
      </c>
      <c r="F20" s="19">
        <v>63</v>
      </c>
      <c r="G20" s="20"/>
      <c r="H20" s="24">
        <v>50</v>
      </c>
      <c r="I20" s="26"/>
      <c r="J20" s="24">
        <v>6</v>
      </c>
      <c r="K20" s="32">
        <v>0.009780092592592594</v>
      </c>
      <c r="L20" s="24">
        <v>28</v>
      </c>
      <c r="M20" s="32">
        <v>0.010092592592592594</v>
      </c>
      <c r="N20" s="24">
        <v>8</v>
      </c>
      <c r="O20" s="26">
        <v>0.010219907407407407</v>
      </c>
      <c r="P20" s="24">
        <v>3</v>
      </c>
      <c r="Q20" s="26">
        <v>0.009907407407407406</v>
      </c>
      <c r="R20" s="24">
        <v>25</v>
      </c>
      <c r="S20" s="26">
        <v>0.010266203703703704</v>
      </c>
      <c r="T20" s="24">
        <v>50</v>
      </c>
      <c r="U20" s="32"/>
      <c r="V20" s="27">
        <f t="shared" si="1"/>
        <v>0.009780092592592594</v>
      </c>
      <c r="W20" s="29">
        <f t="shared" si="2"/>
        <v>0.04</v>
      </c>
      <c r="AA20" s="4">
        <f t="shared" si="3"/>
        <v>0.009780092592592594</v>
      </c>
      <c r="AB20" s="28">
        <f>SMALL((I20,K20,M20,O20,Q20,S20,U20),1)+SMALL((I20,K20,M20,O20,Q20,S20,U20),2)+SMALL((I20,K20,M20,O20,Q20,S20,U20),3)+SMALL((I20,K20,M20,O20,Q20,S20,U20),4)</f>
        <v>0.04</v>
      </c>
    </row>
    <row r="21" spans="2:28" ht="12.75">
      <c r="B21" s="19">
        <v>15</v>
      </c>
      <c r="C21" s="21">
        <f t="shared" si="0"/>
        <v>138</v>
      </c>
      <c r="D21" s="21">
        <f>C21-LARGE((H21,J21,L21,N21,P21,R21,T21),1)-LARGE((H21,J21,L21,N21,P21,R21,T21),2)</f>
        <v>73</v>
      </c>
      <c r="E21" s="20" t="str">
        <f>IF(F21="","",VLOOKUP(F21,Entrants!$B$4:$C$86,2))</f>
        <v>STEVE GILLESPIE</v>
      </c>
      <c r="F21" s="19">
        <v>24</v>
      </c>
      <c r="G21" s="20"/>
      <c r="H21" s="24">
        <v>25</v>
      </c>
      <c r="I21" s="26">
        <v>0.01039351851851852</v>
      </c>
      <c r="J21" s="24">
        <v>37</v>
      </c>
      <c r="K21" s="26">
        <v>0.010486111111111111</v>
      </c>
      <c r="L21" s="24">
        <v>21</v>
      </c>
      <c r="M21" s="32">
        <v>0.01050925925925926</v>
      </c>
      <c r="N21" s="24">
        <v>5</v>
      </c>
      <c r="O21" s="26">
        <v>0.010555555555555554</v>
      </c>
      <c r="P21" s="24">
        <v>28</v>
      </c>
      <c r="Q21" s="26">
        <v>0.010717592592592591</v>
      </c>
      <c r="R21" s="24">
        <v>12</v>
      </c>
      <c r="S21" s="26">
        <v>0.010428240740740741</v>
      </c>
      <c r="T21" s="24">
        <v>10</v>
      </c>
      <c r="U21" s="32">
        <v>0.010185185185185183</v>
      </c>
      <c r="V21" s="27">
        <f t="shared" si="1"/>
        <v>0.010185185185185183</v>
      </c>
      <c r="W21" s="29">
        <f t="shared" si="2"/>
        <v>0.041493055555555554</v>
      </c>
      <c r="AA21" s="4">
        <f t="shared" si="3"/>
        <v>0.010185185185185183</v>
      </c>
      <c r="AB21" s="28">
        <f>SMALL((I21,K21,M21,O21,Q21,S21,U21),1)+SMALL((I21,K21,M21,O21,Q21,S21,U21),2)+SMALL((I21,K21,M21,O21,Q21,S21,U21),3)+SMALL((I21,K21,M21,O21,Q21,S21,U21),4)</f>
        <v>0.041493055555555554</v>
      </c>
    </row>
    <row r="22" spans="2:28" ht="12.75">
      <c r="B22" s="19">
        <v>16</v>
      </c>
      <c r="C22" s="21">
        <f t="shared" si="0"/>
        <v>155</v>
      </c>
      <c r="D22" s="21">
        <f>C22-LARGE((H22,J22,L22,N22,P22,R22,T22),1)-LARGE((H22,J22,L22,N22,P22,R22,T22),2)</f>
        <v>73</v>
      </c>
      <c r="E22" s="20" t="str">
        <f>IF(F22="","",VLOOKUP(F22,Entrants!$B$4:$C$86,2))</f>
        <v>TONY GARRITY</v>
      </c>
      <c r="F22" s="19">
        <v>22</v>
      </c>
      <c r="G22" s="20"/>
      <c r="H22" s="24">
        <v>32</v>
      </c>
      <c r="I22" s="26">
        <v>0.012824074074074076</v>
      </c>
      <c r="J22" s="24">
        <v>10</v>
      </c>
      <c r="K22" s="26">
        <v>0.012627314814814815</v>
      </c>
      <c r="L22" s="24">
        <v>50</v>
      </c>
      <c r="M22" s="26"/>
      <c r="N22" s="24">
        <v>17</v>
      </c>
      <c r="O22" s="26">
        <v>0.013171296296296297</v>
      </c>
      <c r="P22" s="24">
        <v>20</v>
      </c>
      <c r="Q22" s="26">
        <v>0.013043981481481481</v>
      </c>
      <c r="R22" s="24">
        <v>1</v>
      </c>
      <c r="S22" s="26">
        <v>0.01273148148148148</v>
      </c>
      <c r="T22" s="24">
        <v>25</v>
      </c>
      <c r="U22" s="26">
        <v>0.012719907407407405</v>
      </c>
      <c r="V22" s="27">
        <f t="shared" si="1"/>
        <v>0.012627314814814815</v>
      </c>
      <c r="W22" s="29">
        <f t="shared" si="2"/>
        <v>0.05090277777777778</v>
      </c>
      <c r="AA22" s="4">
        <f t="shared" si="3"/>
        <v>0.012627314814814815</v>
      </c>
      <c r="AB22" s="28">
        <f>SMALL((I22,K22,M22,O22,Q22,S22,U22),1)+SMALL((I22,K22,M22,O22,Q22,S22,U22),2)+SMALL((I22,K22,M22,O22,Q22,S22,U22),3)+SMALL((I22,K22,M22,O22,Q22,S22,U22),4)</f>
        <v>0.05090277777777778</v>
      </c>
    </row>
    <row r="23" spans="2:28" ht="12.75">
      <c r="B23" s="19">
        <v>17</v>
      </c>
      <c r="C23" s="21">
        <f>H23+J23+L23+N23+P23+R23+T23</f>
        <v>178</v>
      </c>
      <c r="D23" s="21">
        <f>C23-LARGE((H23,J23,L23,N23,P23,R23,T23),1)-LARGE((H23,J23,L23,N23,P23,R23,T23),2)</f>
        <v>78</v>
      </c>
      <c r="E23" s="20" t="str">
        <f>IF(F23="","",VLOOKUP(F23,Entrants!$B$4:$C$86,2))</f>
        <v>CHRISTINE WILLSHIRE</v>
      </c>
      <c r="F23" s="19">
        <v>73</v>
      </c>
      <c r="G23" s="20"/>
      <c r="H23" s="24">
        <v>15</v>
      </c>
      <c r="I23" s="26">
        <v>0.015034722222222224</v>
      </c>
      <c r="J23" s="24">
        <v>1</v>
      </c>
      <c r="K23" s="26">
        <v>0.014270833333333335</v>
      </c>
      <c r="L23" s="24">
        <v>25</v>
      </c>
      <c r="M23" s="26">
        <v>0.014421296296296295</v>
      </c>
      <c r="N23" s="24">
        <v>21</v>
      </c>
      <c r="O23" s="26">
        <v>0.014652777777777777</v>
      </c>
      <c r="P23" s="24">
        <v>16</v>
      </c>
      <c r="Q23" s="26">
        <v>0.014398148148148146</v>
      </c>
      <c r="R23" s="24">
        <v>50</v>
      </c>
      <c r="S23" s="26"/>
      <c r="T23" s="24">
        <v>50</v>
      </c>
      <c r="U23" s="26"/>
      <c r="V23" s="27">
        <f t="shared" si="1"/>
        <v>0.014270833333333335</v>
      </c>
      <c r="W23" s="29">
        <f t="shared" si="2"/>
        <v>0.057743055555555554</v>
      </c>
      <c r="AA23" s="4">
        <f t="shared" si="3"/>
        <v>0.014270833333333335</v>
      </c>
      <c r="AB23" s="28">
        <f>SMALL((I23,K23,M23,O23,Q23,S23,U23),1)+SMALL((I23,K23,M23,O23,Q23,S23,U23),2)+SMALL((I23,K23,M23,O23,Q23,S23,U23),3)+SMALL((I23,K23,M23,O23,Q23,S23,U23),4)</f>
        <v>0.057743055555555554</v>
      </c>
    </row>
    <row r="24" spans="2:28" ht="12.75">
      <c r="B24" s="19">
        <v>18</v>
      </c>
      <c r="C24" s="21">
        <f t="shared" si="0"/>
        <v>181</v>
      </c>
      <c r="D24" s="21">
        <f>C24-LARGE((H24,J24,L24,N24,P24,R24,T24),1)-LARGE((H24,J24,L24,N24,P24,R24,T24),2)</f>
        <v>81</v>
      </c>
      <c r="E24" s="20" t="str">
        <f>IF(F24="","",VLOOKUP(F24,Entrants!$B$4:$C$86,2))</f>
        <v>ROBBY BARKLEY</v>
      </c>
      <c r="F24" s="19">
        <v>2</v>
      </c>
      <c r="G24" s="20"/>
      <c r="H24" s="24">
        <v>5</v>
      </c>
      <c r="I24" s="26">
        <v>0.00949074074074074</v>
      </c>
      <c r="J24" s="24">
        <v>27</v>
      </c>
      <c r="K24" s="32">
        <v>0.009432870370370373</v>
      </c>
      <c r="L24" s="24">
        <v>50</v>
      </c>
      <c r="M24" s="32"/>
      <c r="N24" s="24">
        <v>30</v>
      </c>
      <c r="O24" s="26">
        <v>0.010115740740740741</v>
      </c>
      <c r="P24" s="24">
        <v>11</v>
      </c>
      <c r="Q24" s="26">
        <v>0.009652777777777781</v>
      </c>
      <c r="R24" s="24">
        <v>8</v>
      </c>
      <c r="S24" s="26">
        <v>0.0096875</v>
      </c>
      <c r="T24" s="24">
        <v>50</v>
      </c>
      <c r="U24" s="26"/>
      <c r="V24" s="27">
        <f t="shared" si="1"/>
        <v>0.009432870370370373</v>
      </c>
      <c r="W24" s="29">
        <f t="shared" si="2"/>
        <v>0.038263888888888896</v>
      </c>
      <c r="AA24" s="4">
        <f t="shared" si="3"/>
        <v>0.009432870370370373</v>
      </c>
      <c r="AB24" s="28">
        <f>SMALL((I24,K24,M24,O24,Q24,S24,U24),1)+SMALL((I24,K24,M24,O24,Q24,S24,U24),2)+SMALL((I24,K24,M24,O24,Q24,S24,U24),3)+SMALL((I24,K24,M24,O24,Q24,S24,U24),4)</f>
        <v>0.038263888888888896</v>
      </c>
    </row>
    <row r="25" spans="2:28" ht="12.75">
      <c r="B25" s="19">
        <v>19</v>
      </c>
      <c r="C25" s="21">
        <f t="shared" si="0"/>
        <v>143</v>
      </c>
      <c r="D25" s="21">
        <f>C25-LARGE((H25,J25,L25,N25,P25,R25,T25),1)-LARGE((H25,J25,L25,N25,P25,R25,T25),2)</f>
        <v>83</v>
      </c>
      <c r="E25" s="20" t="str">
        <f>IF(F25="","",VLOOKUP(F25,Entrants!$B$4:$C$86,2))</f>
        <v>KEVIN WESTWOOD</v>
      </c>
      <c r="F25" s="19">
        <v>72</v>
      </c>
      <c r="G25" s="20"/>
      <c r="H25" s="24">
        <v>29</v>
      </c>
      <c r="I25" s="26">
        <v>0.011261574074074077</v>
      </c>
      <c r="J25" s="24">
        <v>31</v>
      </c>
      <c r="K25" s="26">
        <v>0.01133101851851852</v>
      </c>
      <c r="L25" s="24">
        <v>6</v>
      </c>
      <c r="M25" s="32">
        <v>0.010949074074074073</v>
      </c>
      <c r="N25" s="24">
        <v>19</v>
      </c>
      <c r="O25" s="26">
        <v>0.011365740740740739</v>
      </c>
      <c r="P25" s="24">
        <v>17</v>
      </c>
      <c r="Q25" s="26">
        <v>0.011168981481481481</v>
      </c>
      <c r="R25" s="24">
        <v>24</v>
      </c>
      <c r="S25" s="26">
        <v>0.011400462962962963</v>
      </c>
      <c r="T25" s="24">
        <v>17</v>
      </c>
      <c r="U25" s="32">
        <v>0.011238425925925926</v>
      </c>
      <c r="V25" s="27">
        <f t="shared" si="1"/>
        <v>0.010949074074074073</v>
      </c>
      <c r="W25" s="29">
        <f t="shared" si="2"/>
        <v>0.04461805555555556</v>
      </c>
      <c r="AA25" s="4">
        <f t="shared" si="3"/>
        <v>0.010949074074074073</v>
      </c>
      <c r="AB25" s="28">
        <f>SMALL((I25,K25,M25,O25,Q25,S25,U25),1)+SMALL((I25,K25,M25,O25,Q25,S25,U25),2)+SMALL((I25,K25,M25,O25,Q25,S25,U25),3)+SMALL((I25,K25,M25,O25,Q25,S25,U25),4)</f>
        <v>0.04461805555555556</v>
      </c>
    </row>
    <row r="26" spans="2:28" ht="12.75">
      <c r="B26" s="19">
        <v>20</v>
      </c>
      <c r="C26" s="21">
        <f t="shared" si="0"/>
        <v>168</v>
      </c>
      <c r="D26" s="21">
        <f>C26-LARGE((H26,J26,L26,N26,P26,R26,T26),1)-LARGE((H26,J26,L26,N26,P26,R26,T26),2)</f>
        <v>88</v>
      </c>
      <c r="E26" s="20" t="str">
        <f>IF(F26="","",VLOOKUP(F26,Entrants!$B$4:$C$86,2))</f>
        <v>AYNSLEY HERRON</v>
      </c>
      <c r="F26" s="19">
        <v>30</v>
      </c>
      <c r="G26" s="20"/>
      <c r="H26" s="24">
        <v>30</v>
      </c>
      <c r="I26" s="26">
        <v>0.01159722222222222</v>
      </c>
      <c r="J26" s="24">
        <v>4</v>
      </c>
      <c r="K26" s="32">
        <v>0.011331018518518518</v>
      </c>
      <c r="L26" s="24">
        <v>50</v>
      </c>
      <c r="M26" s="32"/>
      <c r="N26" s="24">
        <v>28</v>
      </c>
      <c r="O26" s="26">
        <v>0.011805555555555555</v>
      </c>
      <c r="P26" s="24">
        <v>25</v>
      </c>
      <c r="Q26" s="26">
        <v>0.0115625</v>
      </c>
      <c r="R26" s="24">
        <v>19</v>
      </c>
      <c r="S26" s="26">
        <v>0.011516203703703704</v>
      </c>
      <c r="T26" s="24">
        <v>12</v>
      </c>
      <c r="U26" s="32">
        <v>0.011145833333333334</v>
      </c>
      <c r="V26" s="27">
        <f t="shared" si="1"/>
        <v>0.011145833333333334</v>
      </c>
      <c r="W26" s="29">
        <f t="shared" si="2"/>
        <v>0.04555555555555556</v>
      </c>
      <c r="AA26" s="4">
        <f t="shared" si="3"/>
        <v>0.011145833333333334</v>
      </c>
      <c r="AB26" s="28">
        <f>SMALL((I26,K26,M26,O26,Q26,S26,U26),1)+SMALL((I26,K26,M26,O26,Q26,S26,U26),2)+SMALL((I26,K26,M26,O26,Q26,S26,U26),3)+SMALL((I26,K26,M26,O26,Q26,S26,U26),4)</f>
        <v>0.04555555555555556</v>
      </c>
    </row>
    <row r="27" spans="2:28" ht="12.75">
      <c r="B27" s="19">
        <v>21</v>
      </c>
      <c r="C27" s="21">
        <f t="shared" si="0"/>
        <v>167</v>
      </c>
      <c r="D27" s="21">
        <f>C27-LARGE((H27,J27,L27,N27,P27,R27,T27),1)-LARGE((H27,J27,L27,N27,P27,R27,T27),2)</f>
        <v>88</v>
      </c>
      <c r="E27" s="20" t="str">
        <f>IF(F27="","",VLOOKUP(F27,Entrants!$B$4:$C$86,2))</f>
        <v>TERRY MCCABE</v>
      </c>
      <c r="F27" s="19">
        <v>43</v>
      </c>
      <c r="G27" s="20"/>
      <c r="H27" s="24">
        <v>50</v>
      </c>
      <c r="I27" s="26"/>
      <c r="J27" s="24">
        <v>28</v>
      </c>
      <c r="K27" s="32">
        <v>0.011990740740740743</v>
      </c>
      <c r="L27" s="24">
        <v>8</v>
      </c>
      <c r="M27" s="26">
        <v>0.011655092592592594</v>
      </c>
      <c r="N27" s="24">
        <v>1</v>
      </c>
      <c r="O27" s="26">
        <v>0.011782407407407405</v>
      </c>
      <c r="P27" s="24">
        <v>29</v>
      </c>
      <c r="Q27" s="26">
        <v>0.01170138888888889</v>
      </c>
      <c r="R27" s="24">
        <v>23</v>
      </c>
      <c r="S27" s="32">
        <v>0.011608796296296294</v>
      </c>
      <c r="T27" s="24">
        <v>28</v>
      </c>
      <c r="U27" s="26">
        <v>0.011875</v>
      </c>
      <c r="V27" s="27">
        <f t="shared" si="1"/>
        <v>0.011608796296296294</v>
      </c>
      <c r="W27" s="29">
        <f t="shared" si="2"/>
        <v>0.046747685185185184</v>
      </c>
      <c r="AA27" s="4">
        <f t="shared" si="3"/>
        <v>0.011608796296296294</v>
      </c>
      <c r="AB27" s="28">
        <f>SMALL((I27,K27,M27,O27,Q27,S27,U27),1)+SMALL((I27,K27,M27,O27,Q27,S27,U27),2)+SMALL((I27,K27,M27,O27,Q27,S27,U27),3)+SMALL((I27,K27,M27,O27,Q27,S27,U27),4)</f>
        <v>0.046747685185185184</v>
      </c>
    </row>
    <row r="28" spans="2:28" ht="12.75">
      <c r="B28" s="19">
        <v>22</v>
      </c>
      <c r="C28" s="21">
        <f t="shared" si="0"/>
        <v>156</v>
      </c>
      <c r="D28" s="21">
        <f>C28-LARGE((H28,J28,L28,N28,P28,R28,T28),1)-LARGE((H28,J28,L28,N28,P28,R28,T28),2)</f>
        <v>91</v>
      </c>
      <c r="E28" s="20" t="str">
        <f>IF(F28="","",VLOOKUP(F28,Entrants!$B$4:$C$86,2))</f>
        <v>STEPHEN NENDICK</v>
      </c>
      <c r="F28" s="19">
        <v>46</v>
      </c>
      <c r="G28" s="20"/>
      <c r="H28" s="24">
        <v>27</v>
      </c>
      <c r="I28" s="26">
        <v>0.011400462962962963</v>
      </c>
      <c r="J28" s="24">
        <v>32</v>
      </c>
      <c r="K28" s="32">
        <v>0.011574074074074073</v>
      </c>
      <c r="L28" s="24">
        <v>15</v>
      </c>
      <c r="M28" s="32">
        <v>0.011319444444444443</v>
      </c>
      <c r="N28" s="24">
        <v>2</v>
      </c>
      <c r="O28" s="26">
        <v>0.011354166666666665</v>
      </c>
      <c r="P28" s="24">
        <v>33</v>
      </c>
      <c r="Q28" s="26">
        <v>0.011666666666666665</v>
      </c>
      <c r="R28" s="24">
        <v>28</v>
      </c>
      <c r="S28" s="26">
        <v>0.011481481481481481</v>
      </c>
      <c r="T28" s="24">
        <v>19</v>
      </c>
      <c r="U28" s="32">
        <v>0.011342592592592592</v>
      </c>
      <c r="V28" s="27">
        <f t="shared" si="1"/>
        <v>0.011319444444444443</v>
      </c>
      <c r="W28" s="29">
        <f t="shared" si="2"/>
        <v>0.04541666666666666</v>
      </c>
      <c r="AA28" s="4">
        <f t="shared" si="3"/>
        <v>0.011319444444444443</v>
      </c>
      <c r="AB28" s="28">
        <f>SMALL((I28,K28,M28,O28,Q28,S28,U28),1)+SMALL((I28,K28,M28,O28,Q28,S28,U28),2)+SMALL((I28,K28,M28,O28,Q28,S28,U28),3)+SMALL((I28,K28,M28,O28,Q28,S28,U28),4)</f>
        <v>0.04541666666666666</v>
      </c>
    </row>
    <row r="29" spans="2:28" ht="12.75">
      <c r="B29" s="19">
        <v>23</v>
      </c>
      <c r="C29" s="21">
        <f t="shared" si="0"/>
        <v>177</v>
      </c>
      <c r="D29" s="21">
        <f>C29-LARGE((H29,J29,L29,N29,P29,R29,T29),1)-LARGE((H29,J29,L29,N29,P29,R29,T29),2)</f>
        <v>92</v>
      </c>
      <c r="E29" s="20" t="str">
        <f>IF(F29="","",VLOOKUP(F29,Entrants!$B$4:$C$86,2))</f>
        <v>HELEN MORRIS</v>
      </c>
      <c r="F29" s="19">
        <v>44</v>
      </c>
      <c r="G29" s="20"/>
      <c r="H29" s="24">
        <v>35</v>
      </c>
      <c r="I29" s="26">
        <v>0.011724537037037037</v>
      </c>
      <c r="J29" s="24">
        <v>24</v>
      </c>
      <c r="K29" s="32">
        <v>0.01170138888888889</v>
      </c>
      <c r="L29" s="24">
        <v>50</v>
      </c>
      <c r="M29" s="26"/>
      <c r="N29" s="24">
        <v>29</v>
      </c>
      <c r="O29" s="26">
        <v>0.012291666666666668</v>
      </c>
      <c r="P29" s="24">
        <v>12</v>
      </c>
      <c r="Q29" s="26">
        <v>0.011979166666666667</v>
      </c>
      <c r="R29" s="24">
        <v>11</v>
      </c>
      <c r="S29" s="26">
        <v>0.012037037037037035</v>
      </c>
      <c r="T29" s="24">
        <v>16</v>
      </c>
      <c r="U29" s="26">
        <v>0.01190972222222222</v>
      </c>
      <c r="V29" s="27">
        <f t="shared" si="1"/>
        <v>0.01170138888888889</v>
      </c>
      <c r="W29" s="29">
        <f t="shared" si="2"/>
        <v>0.04731481481481481</v>
      </c>
      <c r="AA29" s="4">
        <f t="shared" si="3"/>
        <v>0.01170138888888889</v>
      </c>
      <c r="AB29" s="28">
        <f>SMALL((I29,K29,M29,O29,Q29,S29,U29),1)+SMALL((I29,K29,M29,O29,Q29,S29,U29),2)+SMALL((I29,K29,M29,O29,Q29,S29,U29),3)+SMALL((I29,K29,M29,O29,Q29,S29,U29),4)</f>
        <v>0.04731481481481481</v>
      </c>
    </row>
    <row r="30" spans="2:28" ht="12.75">
      <c r="B30" s="19">
        <v>24</v>
      </c>
      <c r="C30" s="21">
        <f t="shared" si="0"/>
        <v>197</v>
      </c>
      <c r="D30" s="21">
        <f>C30-LARGE((H30,J30,L30,N30,P30,R30,T30),1)-LARGE((H30,J30,L30,N30,P30,R30,T30),2)</f>
        <v>97</v>
      </c>
      <c r="E30" s="20" t="str">
        <f>IF(F30="","",VLOOKUP(F30,Entrants!$B$4:$C$86,2))</f>
        <v>NINA REVELEY</v>
      </c>
      <c r="F30" s="19">
        <v>50</v>
      </c>
      <c r="G30" s="20"/>
      <c r="H30" s="24">
        <v>10</v>
      </c>
      <c r="I30" s="26">
        <v>0.0121875</v>
      </c>
      <c r="J30" s="24">
        <v>42</v>
      </c>
      <c r="K30" s="26">
        <v>0.012511574074074074</v>
      </c>
      <c r="L30" s="24">
        <v>50</v>
      </c>
      <c r="M30" s="26"/>
      <c r="N30" s="24">
        <v>31</v>
      </c>
      <c r="O30" s="26">
        <v>0.013252314814814816</v>
      </c>
      <c r="P30" s="24">
        <v>50</v>
      </c>
      <c r="Q30" s="26"/>
      <c r="R30" s="24">
        <v>7</v>
      </c>
      <c r="S30" s="26">
        <v>0.012685185185185186</v>
      </c>
      <c r="T30" s="24">
        <v>7</v>
      </c>
      <c r="U30" s="26">
        <v>0.012442129629629631</v>
      </c>
      <c r="V30" s="27">
        <f t="shared" si="1"/>
        <v>0.0121875</v>
      </c>
      <c r="W30" s="29">
        <f t="shared" si="2"/>
        <v>0.04982638888888889</v>
      </c>
      <c r="AA30" s="4">
        <f t="shared" si="3"/>
        <v>0.0121875</v>
      </c>
      <c r="AB30" s="28">
        <f>SMALL((I30,K30,M30,O30,Q30,S30,U30),1)+SMALL((I30,K30,M30,O30,Q30,S30,U30),2)+SMALL((I30,K30,M30,O30,Q30,S30,U30),3)+SMALL((I30,K30,M30,O30,Q30,S30,U30),4)</f>
        <v>0.04982638888888889</v>
      </c>
    </row>
    <row r="31" spans="2:28" ht="12.75">
      <c r="B31" s="19">
        <v>25</v>
      </c>
      <c r="C31" s="21">
        <f t="shared" si="0"/>
        <v>190</v>
      </c>
      <c r="D31" s="21">
        <f>C31-LARGE((H31,J31,L31,N31,P31,R31,T31),1)-LARGE((H31,J31,L31,N31,P31,R31,T31),2)</f>
        <v>99</v>
      </c>
      <c r="E31" s="20" t="str">
        <f>IF(F31="","",VLOOKUP(F31,Entrants!$B$4:$C$86,2))</f>
        <v>DAVE BRADLEY</v>
      </c>
      <c r="F31" s="19">
        <v>4</v>
      </c>
      <c r="G31" s="20"/>
      <c r="H31" s="24">
        <v>21</v>
      </c>
      <c r="I31" s="26">
        <v>0.011898148148148147</v>
      </c>
      <c r="J31" s="24">
        <v>41</v>
      </c>
      <c r="K31" s="26">
        <v>0.012164351851851853</v>
      </c>
      <c r="L31" s="24">
        <v>50</v>
      </c>
      <c r="M31" s="26"/>
      <c r="N31" s="24">
        <v>18</v>
      </c>
      <c r="O31" s="26">
        <v>0.012488425925925924</v>
      </c>
      <c r="P31" s="24">
        <v>30</v>
      </c>
      <c r="Q31" s="26">
        <v>0.012650462962962962</v>
      </c>
      <c r="R31" s="24">
        <v>29</v>
      </c>
      <c r="S31" s="26">
        <v>0.01273148148148148</v>
      </c>
      <c r="T31" s="24">
        <v>1</v>
      </c>
      <c r="U31" s="26">
        <v>0.012199074074074076</v>
      </c>
      <c r="V31" s="27">
        <f t="shared" si="1"/>
        <v>0.011898148148148147</v>
      </c>
      <c r="W31" s="29">
        <f t="shared" si="2"/>
        <v>0.04875</v>
      </c>
      <c r="AA31" s="4">
        <f t="shared" si="3"/>
        <v>0.011898148148148147</v>
      </c>
      <c r="AB31" s="28">
        <f>SMALL((I31,K31,M31,O31,Q31,S31,U31),1)+SMALL((I31,K31,M31,O31,Q31,S31,U31),2)+SMALL((I31,K31,M31,O31,Q31,S31,U31),3)+SMALL((I31,K31,M31,O31,Q31,S31,U31),4)</f>
        <v>0.04875</v>
      </c>
    </row>
    <row r="32" spans="2:28" ht="12.75">
      <c r="B32" s="19">
        <v>26</v>
      </c>
      <c r="C32" s="21">
        <f t="shared" si="0"/>
        <v>200</v>
      </c>
      <c r="D32" s="21">
        <f>C32-LARGE((H32,J32,L32,N32,P32,R32,T32),1)-LARGE((H32,J32,L32,N32,P32,R32,T32),2)</f>
        <v>100</v>
      </c>
      <c r="E32" s="20" t="str">
        <f>IF(F32="","",VLOOKUP(F32,Entrants!$B$4:$C$86,2))</f>
        <v>DAVE COX</v>
      </c>
      <c r="F32" s="19">
        <v>14</v>
      </c>
      <c r="G32" s="20"/>
      <c r="H32" s="24">
        <v>37</v>
      </c>
      <c r="I32" s="26">
        <v>0.011886574074074074</v>
      </c>
      <c r="J32" s="24">
        <v>18</v>
      </c>
      <c r="K32" s="32">
        <v>0.011620370370370371</v>
      </c>
      <c r="L32" s="24">
        <v>27</v>
      </c>
      <c r="M32" s="26">
        <v>0.011921296296296298</v>
      </c>
      <c r="N32" s="24">
        <v>4</v>
      </c>
      <c r="O32" s="26">
        <v>0.011898148148148147</v>
      </c>
      <c r="P32" s="24">
        <v>50</v>
      </c>
      <c r="Q32" s="26"/>
      <c r="R32" s="24">
        <v>14</v>
      </c>
      <c r="S32" s="26">
        <v>0.011631944444444445</v>
      </c>
      <c r="T32" s="24">
        <v>50</v>
      </c>
      <c r="U32" s="26"/>
      <c r="V32" s="27">
        <f t="shared" si="1"/>
        <v>0.011620370370370371</v>
      </c>
      <c r="W32" s="29">
        <f t="shared" si="2"/>
        <v>0.04703703703703703</v>
      </c>
      <c r="AA32" s="4">
        <f t="shared" si="3"/>
        <v>0.011620370370370371</v>
      </c>
      <c r="AB32" s="28">
        <f>SMALL((I32,K32,M32,O32,Q32,S32,U32),1)+SMALL((I32,K32,M32,O32,Q32,S32,U32),2)+SMALL((I32,K32,M32,O32,Q32,S32,U32),3)+SMALL((I32,K32,M32,O32,Q32,S32,U32),4)</f>
        <v>0.04703703703703703</v>
      </c>
    </row>
    <row r="33" spans="2:28" ht="12.75">
      <c r="B33" s="19">
        <v>27</v>
      </c>
      <c r="C33" s="21">
        <f t="shared" si="0"/>
        <v>170</v>
      </c>
      <c r="D33" s="21">
        <f>C33-LARGE((H33,J33,L33,N33,P33,R33,T33),1)-LARGE((H33,J33,L33,N33,P33,R33,T33),2)</f>
        <v>101</v>
      </c>
      <c r="E33" s="20" t="str">
        <f>IF(F33="","",VLOOKUP(F33,Entrants!$B$4:$C$86,2))</f>
        <v>KEVIN FREEMAN</v>
      </c>
      <c r="F33" s="19">
        <v>21</v>
      </c>
      <c r="G33" s="20"/>
      <c r="H33" s="24">
        <v>26</v>
      </c>
      <c r="I33" s="26">
        <v>0.010648148148148146</v>
      </c>
      <c r="J33" s="24">
        <v>19</v>
      </c>
      <c r="K33" s="26">
        <v>0.010474537037037036</v>
      </c>
      <c r="L33" s="24">
        <v>5</v>
      </c>
      <c r="M33" s="32">
        <v>0.010243055555555554</v>
      </c>
      <c r="N33" s="24">
        <v>35</v>
      </c>
      <c r="O33" s="26">
        <v>0.011643518518518518</v>
      </c>
      <c r="P33" s="24">
        <v>34</v>
      </c>
      <c r="Q33" s="26">
        <v>0.011087962962962963</v>
      </c>
      <c r="R33" s="24">
        <v>30</v>
      </c>
      <c r="S33" s="26">
        <v>0.01142361111111111</v>
      </c>
      <c r="T33" s="24">
        <v>21</v>
      </c>
      <c r="U33" s="32">
        <v>0.011134259259259259</v>
      </c>
      <c r="V33" s="27">
        <f t="shared" si="1"/>
        <v>0.010243055555555554</v>
      </c>
      <c r="W33" s="29">
        <f t="shared" si="2"/>
        <v>0.0424537037037037</v>
      </c>
      <c r="AA33" s="4">
        <f t="shared" si="3"/>
        <v>0.010243055555555554</v>
      </c>
      <c r="AB33" s="28">
        <f>SMALL((I33,K33,M33,O33,Q33,S33,U33),1)+SMALL((I33,K33,M33,O33,Q33,S33,U33),2)+SMALL((I33,K33,M33,O33,Q33,S33,U33),3)+SMALL((I33,K33,M33,O33,Q33,S33,U33),4)</f>
        <v>0.0424537037037037</v>
      </c>
    </row>
    <row r="34" spans="2:28" ht="12.75">
      <c r="B34" s="19">
        <v>28</v>
      </c>
      <c r="C34" s="21">
        <f t="shared" si="0"/>
        <v>203</v>
      </c>
      <c r="D34" s="21">
        <f>C34-LARGE((H34,J34,L34,N34,P34,R34,T34),1)-LARGE((H34,J34,L34,N34,P34,R34,T34),2)</f>
        <v>103</v>
      </c>
      <c r="E34" s="20" t="str">
        <f>IF(F34="","",VLOOKUP(F34,Entrants!$B$4:$C$86,2))</f>
        <v>MARTIN GAUGHAN</v>
      </c>
      <c r="F34" s="19">
        <v>23</v>
      </c>
      <c r="G34" s="20"/>
      <c r="H34" s="24">
        <v>50</v>
      </c>
      <c r="I34" s="26"/>
      <c r="J34" s="24">
        <v>17</v>
      </c>
      <c r="K34" s="26">
        <v>0.010196759259259258</v>
      </c>
      <c r="L34" s="24">
        <v>12</v>
      </c>
      <c r="M34" s="32">
        <v>0.010115740740740741</v>
      </c>
      <c r="N34" s="24">
        <v>50</v>
      </c>
      <c r="O34" s="26"/>
      <c r="P34" s="24">
        <v>2</v>
      </c>
      <c r="Q34" s="26">
        <v>0.010092592592592594</v>
      </c>
      <c r="R34" s="24">
        <v>50</v>
      </c>
      <c r="S34" s="26"/>
      <c r="T34" s="24">
        <v>22</v>
      </c>
      <c r="U34" s="32">
        <v>0.01</v>
      </c>
      <c r="V34" s="27">
        <f t="shared" si="1"/>
        <v>0.01</v>
      </c>
      <c r="W34" s="29">
        <f t="shared" si="2"/>
        <v>0.04040509259259259</v>
      </c>
      <c r="AA34" s="4">
        <f t="shared" si="3"/>
        <v>0.01</v>
      </c>
      <c r="AB34" s="28">
        <f>SMALL((I34,K34,M34,O34,Q34,S34,U34),1)+SMALL((I34,K34,M34,O34,Q34,S34,U34),2)+SMALL((I34,K34,M34,O34,Q34,S34,U34),3)+SMALL((I34,K34,M34,O34,Q34,S34,U34),4)</f>
        <v>0.04040509259259259</v>
      </c>
    </row>
    <row r="35" spans="2:28" ht="12.75">
      <c r="B35" s="19">
        <v>29</v>
      </c>
      <c r="C35" s="21">
        <f t="shared" si="0"/>
        <v>210</v>
      </c>
      <c r="D35" s="21">
        <f>C35-LARGE((H35,J35,L35,N35,P35,R35,T35),1)-LARGE((H35,J35,L35,N35,P35,R35,T35),2)</f>
        <v>110</v>
      </c>
      <c r="E35" s="20" t="str">
        <f>IF(F35="","",VLOOKUP(F35,Entrants!$B$4:$C$86,2))</f>
        <v>ANNE POTTS</v>
      </c>
      <c r="F35" s="19">
        <v>48</v>
      </c>
      <c r="G35" s="20"/>
      <c r="H35" s="24">
        <v>28</v>
      </c>
      <c r="I35" s="32">
        <v>0.01167824074074074</v>
      </c>
      <c r="J35" s="24">
        <v>50</v>
      </c>
      <c r="K35" s="32"/>
      <c r="L35" s="24">
        <v>30</v>
      </c>
      <c r="M35" s="26">
        <v>0.012141203703703704</v>
      </c>
      <c r="N35" s="24">
        <v>23</v>
      </c>
      <c r="O35" s="26">
        <v>0.01212962962962963</v>
      </c>
      <c r="P35" s="24">
        <v>13</v>
      </c>
      <c r="Q35" s="26">
        <v>0.011805555555555555</v>
      </c>
      <c r="R35" s="24">
        <v>16</v>
      </c>
      <c r="S35" s="26">
        <v>0.011898148148148147</v>
      </c>
      <c r="T35" s="24">
        <v>50</v>
      </c>
      <c r="U35" s="26"/>
      <c r="V35" s="27">
        <f t="shared" si="1"/>
        <v>0.01167824074074074</v>
      </c>
      <c r="W35" s="29">
        <f t="shared" si="2"/>
        <v>0.04751157407407407</v>
      </c>
      <c r="AA35" s="4">
        <f t="shared" si="3"/>
        <v>0.01167824074074074</v>
      </c>
      <c r="AB35" s="28">
        <f>SMALL((I35,K35,M35,O35,Q35,S35,U35),1)+SMALL((I35,K35,M35,O35,Q35,S35,U35),2)+SMALL((I35,K35,M35,O35,Q35,S35,U35),3)+SMALL((I35,K35,M35,O35,Q35,S35,U35),4)</f>
        <v>0.04751157407407407</v>
      </c>
    </row>
    <row r="36" spans="2:28" ht="12.75">
      <c r="B36" s="19">
        <v>30</v>
      </c>
      <c r="C36" s="21">
        <f>H36+J36+L36+N36+P36+R36+T36</f>
        <v>190</v>
      </c>
      <c r="D36" s="21">
        <f>C36-LARGE((H36,J36,L36,N36,P36,R36,T36),1)-LARGE((H36,J36,L36,N36,P36,R36,T36),2)</f>
        <v>110</v>
      </c>
      <c r="E36" s="20" t="str">
        <f>IF(F36="","",VLOOKUP(F36,Entrants!$B$4:$C$86,2))</f>
        <v>GEORGE YOUNG</v>
      </c>
      <c r="F36" s="19">
        <v>78</v>
      </c>
      <c r="G36" s="20"/>
      <c r="H36" s="24">
        <v>33</v>
      </c>
      <c r="I36" s="32">
        <v>0.011689814814814816</v>
      </c>
      <c r="J36" s="24">
        <v>46</v>
      </c>
      <c r="K36" s="32">
        <v>0.013923611111111114</v>
      </c>
      <c r="L36" s="24">
        <v>34</v>
      </c>
      <c r="M36" s="26">
        <v>0.01258101851851852</v>
      </c>
      <c r="N36" s="24">
        <v>34</v>
      </c>
      <c r="O36" s="26">
        <v>0.012951388888888892</v>
      </c>
      <c r="P36" s="24">
        <v>14</v>
      </c>
      <c r="Q36" s="26">
        <v>0.012060185185185184</v>
      </c>
      <c r="R36" s="24">
        <v>21</v>
      </c>
      <c r="S36" s="26">
        <v>0.012291666666666664</v>
      </c>
      <c r="T36" s="24">
        <v>8</v>
      </c>
      <c r="U36" s="26">
        <v>0.011770833333333333</v>
      </c>
      <c r="V36" s="27">
        <f t="shared" si="1"/>
        <v>0.011689814814814816</v>
      </c>
      <c r="W36" s="29">
        <f t="shared" si="2"/>
        <v>0.0478125</v>
      </c>
      <c r="AA36" s="4">
        <f t="shared" si="3"/>
        <v>0.011689814814814816</v>
      </c>
      <c r="AB36" s="28">
        <f>SMALL((I36,K36,M36,O36,Q36,S36,U36),1)+SMALL((I36,K36,M36,O36,Q36,S36,U36),2)+SMALL((I36,K36,M36,O36,Q36,S36,U36),3)+SMALL((I36,K36,M36,O36,Q36,S36,U36),4)</f>
        <v>0.0478125</v>
      </c>
    </row>
    <row r="37" spans="2:28" ht="12.75">
      <c r="B37" s="19">
        <v>31</v>
      </c>
      <c r="C37" s="21">
        <f t="shared" si="0"/>
        <v>215</v>
      </c>
      <c r="D37" s="21">
        <f>C37-LARGE((H37,J37,L37,N37,P37,R37,T37),1)-LARGE((H37,J37,L37,N37,P37,R37,T37),2)</f>
        <v>115</v>
      </c>
      <c r="E37" s="20" t="str">
        <f>IF(F37="","",VLOOKUP(F37,Entrants!$B$4:$C$86,2))</f>
        <v>PAUL MASON</v>
      </c>
      <c r="F37" s="19">
        <v>35</v>
      </c>
      <c r="G37" s="20"/>
      <c r="H37" s="24">
        <v>4</v>
      </c>
      <c r="I37" s="26">
        <v>0.011770833333333335</v>
      </c>
      <c r="J37" s="24">
        <v>7</v>
      </c>
      <c r="K37" s="32">
        <v>0.01142361111111111</v>
      </c>
      <c r="L37" s="24">
        <v>23</v>
      </c>
      <c r="M37" s="32">
        <v>0.011585648148148149</v>
      </c>
      <c r="N37" s="24">
        <v>50</v>
      </c>
      <c r="O37" s="26"/>
      <c r="P37" s="24">
        <v>31</v>
      </c>
      <c r="Q37" s="26">
        <v>0.01201388888888889</v>
      </c>
      <c r="R37" s="24">
        <v>50</v>
      </c>
      <c r="S37" s="26"/>
      <c r="T37" s="24">
        <v>50</v>
      </c>
      <c r="U37" s="26"/>
      <c r="V37" s="27">
        <f t="shared" si="1"/>
        <v>0.01142361111111111</v>
      </c>
      <c r="W37" s="29">
        <f t="shared" si="2"/>
        <v>0.04679398148148148</v>
      </c>
      <c r="AA37" s="4">
        <f t="shared" si="3"/>
        <v>0.01142361111111111</v>
      </c>
      <c r="AB37" s="28">
        <f>SMALL((I37,K37,M37,O37,Q37,S37,U37),1)+SMALL((I37,K37,M37,O37,Q37,S37,U37),2)+SMALL((I37,K37,M37,O37,Q37,S37,U37),3)+SMALL((I37,K37,M37,O37,Q37,S37,U37),4)</f>
        <v>0.04679398148148148</v>
      </c>
    </row>
    <row r="38" spans="2:28" ht="12.75">
      <c r="B38" s="19">
        <v>32</v>
      </c>
      <c r="C38" s="21">
        <f t="shared" si="0"/>
        <v>228</v>
      </c>
      <c r="D38" s="21">
        <f>C38-LARGE((H38,J38,L38,N38,P38,R38,T38),1)-LARGE((H38,J38,L38,N38,P38,R38,T38),2)</f>
        <v>128</v>
      </c>
      <c r="E38" s="20" t="str">
        <f>IF(F38="","",VLOOKUP(F38,Entrants!$B$4:$C$86,2))</f>
        <v>JOE FRAZER</v>
      </c>
      <c r="F38" s="19">
        <v>20</v>
      </c>
      <c r="G38" s="20"/>
      <c r="H38" s="24">
        <v>36</v>
      </c>
      <c r="I38" s="26">
        <v>0.010787037037037036</v>
      </c>
      <c r="J38" s="24">
        <v>12</v>
      </c>
      <c r="K38" s="32">
        <v>0.010567129629629631</v>
      </c>
      <c r="L38" s="24">
        <v>29</v>
      </c>
      <c r="M38" s="26">
        <v>0.011041666666666667</v>
      </c>
      <c r="N38" s="24">
        <v>50</v>
      </c>
      <c r="O38" s="26"/>
      <c r="P38" s="24">
        <v>1</v>
      </c>
      <c r="Q38" s="26">
        <v>0.010648148148148148</v>
      </c>
      <c r="R38" s="24">
        <v>50</v>
      </c>
      <c r="S38" s="26"/>
      <c r="T38" s="24">
        <v>50</v>
      </c>
      <c r="U38" s="32"/>
      <c r="V38" s="27">
        <f t="shared" si="1"/>
        <v>0.010567129629629631</v>
      </c>
      <c r="W38" s="29">
        <f t="shared" si="2"/>
        <v>0.04304398148148148</v>
      </c>
      <c r="AA38" s="4">
        <f t="shared" si="3"/>
        <v>0.010567129629629631</v>
      </c>
      <c r="AB38" s="28">
        <f>SMALL((I38,K38,M38,O38,Q38,S38,U38),1)+SMALL((I38,K38,M38,O38,Q38,S38,U38),2)+SMALL((I38,K38,M38,O38,Q38,S38,U38),3)+SMALL((I38,K38,M38,O38,Q38,S38,U38),4)</f>
        <v>0.04304398148148148</v>
      </c>
    </row>
    <row r="39" spans="2:28" ht="12.75">
      <c r="B39" s="19">
        <v>33</v>
      </c>
      <c r="C39" s="21">
        <f>H39+J39+L39+N39+P39+R39+T39</f>
        <v>228</v>
      </c>
      <c r="D39" s="21">
        <f>C39-LARGE((H39,J39,L39,N39,P39,R39,T39),1)-LARGE((H39,J39,L39,N39,P39,R39,T39),2)</f>
        <v>128</v>
      </c>
      <c r="E39" s="20" t="str">
        <f>IF(F39="","",VLOOKUP(F39,Entrants!$B$4:$C$86,2))</f>
        <v>LOUISE FARMER</v>
      </c>
      <c r="F39" s="19">
        <v>19</v>
      </c>
      <c r="G39" s="20"/>
      <c r="H39" s="24">
        <v>6</v>
      </c>
      <c r="I39" s="26">
        <v>0.0134375</v>
      </c>
      <c r="J39" s="24">
        <v>23</v>
      </c>
      <c r="K39" s="26">
        <v>0.013310185185185185</v>
      </c>
      <c r="L39" s="24">
        <v>24</v>
      </c>
      <c r="M39" s="26">
        <v>0.013449074074074073</v>
      </c>
      <c r="N39" s="24">
        <v>25</v>
      </c>
      <c r="O39" s="26">
        <v>0.013761574074074074</v>
      </c>
      <c r="P39" s="24">
        <v>50</v>
      </c>
      <c r="Q39" s="26"/>
      <c r="R39" s="24">
        <v>50</v>
      </c>
      <c r="S39" s="26"/>
      <c r="T39" s="24">
        <v>50</v>
      </c>
      <c r="U39" s="26"/>
      <c r="V39" s="27">
        <f aca="true" t="shared" si="4" ref="V39:V71">IF(AA39&gt;0,AA39,"")</f>
        <v>0.013310185185185185</v>
      </c>
      <c r="W39" s="29">
        <f t="shared" si="2"/>
        <v>0.05395833333333333</v>
      </c>
      <c r="AA39" s="4">
        <f t="shared" si="3"/>
        <v>0.013310185185185185</v>
      </c>
      <c r="AB39" s="28">
        <f>SMALL((I39,K39,M39,O39,Q39,S39,U39),1)+SMALL((I39,K39,M39,O39,Q39,S39,U39),2)+SMALL((I39,K39,M39,O39,Q39,S39,U39),3)+SMALL((I39,K39,M39,O39,Q39,S39,U39),4)</f>
        <v>0.05395833333333333</v>
      </c>
    </row>
    <row r="40" spans="2:28" ht="12.75">
      <c r="B40" s="19">
        <v>34</v>
      </c>
      <c r="C40" s="21">
        <f t="shared" si="0"/>
        <v>228</v>
      </c>
      <c r="D40" s="21">
        <f>C40-LARGE((H40,J40,L40,N40,P40,R40,T40),1)-LARGE((H40,J40,L40,N40,P40,R40,T40),2)</f>
        <v>128</v>
      </c>
      <c r="E40" s="20" t="str">
        <f>IF(F40="","",VLOOKUP(F40,Entrants!$B$4:$C$86,2))</f>
        <v>MALCOLM DARBYSHIRE</v>
      </c>
      <c r="F40" s="19">
        <v>16</v>
      </c>
      <c r="G40" s="20"/>
      <c r="H40" s="24">
        <v>50</v>
      </c>
      <c r="I40" s="26"/>
      <c r="J40" s="24">
        <v>29</v>
      </c>
      <c r="K40" s="26">
        <v>0.010613425925925925</v>
      </c>
      <c r="L40" s="24">
        <v>22</v>
      </c>
      <c r="M40" s="26">
        <v>0.010613425925925929</v>
      </c>
      <c r="N40" s="24">
        <v>50</v>
      </c>
      <c r="O40" s="26"/>
      <c r="P40" s="24">
        <v>22</v>
      </c>
      <c r="Q40" s="26">
        <v>0.010775462962962962</v>
      </c>
      <c r="R40" s="24">
        <v>5</v>
      </c>
      <c r="S40" s="32">
        <v>0.010578703703703705</v>
      </c>
      <c r="T40" s="24">
        <v>50</v>
      </c>
      <c r="U40" s="32"/>
      <c r="V40" s="27">
        <f t="shared" si="4"/>
        <v>0.010578703703703705</v>
      </c>
      <c r="W40" s="29">
        <f t="shared" si="2"/>
        <v>0.04258101851851852</v>
      </c>
      <c r="AA40" s="4">
        <f t="shared" si="3"/>
        <v>0.010578703703703705</v>
      </c>
      <c r="AB40" s="28">
        <f>SMALL((I40,K40,M40,O40,Q40,S40,U40),1)+SMALL((I40,K40,M40,O40,Q40,S40,U40),2)+SMALL((I40,K40,M40,O40,Q40,S40,U40),3)+SMALL((I40,K40,M40,O40,Q40,S40,U40),4)</f>
        <v>0.04258101851851852</v>
      </c>
    </row>
    <row r="41" spans="2:28" ht="12.75">
      <c r="B41" s="19">
        <v>35</v>
      </c>
      <c r="C41" s="21">
        <f>H41+J41+L41+N41+P41+R41+T41</f>
        <v>235</v>
      </c>
      <c r="D41" s="21">
        <f>C41-LARGE((H41,J41,L41,N41,P41,R41,T41),1)-LARGE((H41,J41,L41,N41,P41,R41,T41),2)</f>
        <v>135</v>
      </c>
      <c r="E41" s="20" t="str">
        <f>IF(F41="","",VLOOKUP(F41,Entrants!$B$4:$C$86,2))</f>
        <v>KIRSTY HUNTINGTON</v>
      </c>
      <c r="F41" s="19">
        <v>80</v>
      </c>
      <c r="G41" s="20"/>
      <c r="H41" s="24">
        <v>20</v>
      </c>
      <c r="I41" s="26">
        <v>0.012361111111111111</v>
      </c>
      <c r="J41" s="24">
        <v>14</v>
      </c>
      <c r="K41" s="26">
        <v>0.012222222222222221</v>
      </c>
      <c r="L41" s="24">
        <v>19</v>
      </c>
      <c r="M41" s="26">
        <v>0.012326388888888888</v>
      </c>
      <c r="N41" s="24">
        <v>32</v>
      </c>
      <c r="O41" s="26">
        <v>0.013310185185185185</v>
      </c>
      <c r="P41" s="24">
        <v>50</v>
      </c>
      <c r="Q41" s="26"/>
      <c r="R41" s="24">
        <v>50</v>
      </c>
      <c r="S41" s="26"/>
      <c r="T41" s="24">
        <v>50</v>
      </c>
      <c r="U41" s="26"/>
      <c r="V41" s="27">
        <f t="shared" si="4"/>
        <v>0.012222222222222221</v>
      </c>
      <c r="W41" s="29">
        <f t="shared" si="2"/>
        <v>0.05021990740740741</v>
      </c>
      <c r="AA41" s="4">
        <f t="shared" si="3"/>
        <v>0.012222222222222221</v>
      </c>
      <c r="AB41" s="28">
        <f>SMALL((I41,K41,M41,O41,Q41,S41,U41),1)+SMALL((I41,K41,M41,O41,Q41,S41,U41),2)+SMALL((I41,K41,M41,O41,Q41,S41,U41),3)+SMALL((I41,K41,M41,O41,Q41,S41,U41),4)</f>
        <v>0.05021990740740741</v>
      </c>
    </row>
    <row r="42" spans="2:28" ht="12.75">
      <c r="B42" s="19">
        <v>36</v>
      </c>
      <c r="C42" s="21">
        <f t="shared" si="0"/>
        <v>237</v>
      </c>
      <c r="D42" s="21">
        <f>C42-LARGE((H42,J42,L42,N42,P42,R42,T42),1)-LARGE((H42,J42,L42,N42,P42,R42,T42),2)</f>
        <v>137</v>
      </c>
      <c r="E42" s="20" t="str">
        <f>IF(F42="","",VLOOKUP(F42,Entrants!$B$4:$C$86,2))</f>
        <v>IAN RICHARDSON</v>
      </c>
      <c r="F42" s="19">
        <v>55</v>
      </c>
      <c r="G42" s="20"/>
      <c r="H42" s="24">
        <v>34</v>
      </c>
      <c r="I42" s="26">
        <v>0.0103125</v>
      </c>
      <c r="J42" s="24">
        <v>20</v>
      </c>
      <c r="K42" s="32">
        <v>0.010277777777777778</v>
      </c>
      <c r="L42" s="24">
        <v>33</v>
      </c>
      <c r="M42" s="32">
        <v>0.011157407407407404</v>
      </c>
      <c r="N42" s="24">
        <v>24</v>
      </c>
      <c r="O42" s="26">
        <v>0.010752314814814815</v>
      </c>
      <c r="P42" s="24">
        <v>50</v>
      </c>
      <c r="Q42" s="26"/>
      <c r="R42" s="24">
        <v>50</v>
      </c>
      <c r="S42" s="26"/>
      <c r="T42" s="24">
        <v>26</v>
      </c>
      <c r="U42" s="32">
        <v>0.010694444444444444</v>
      </c>
      <c r="V42" s="27">
        <f t="shared" si="4"/>
        <v>0.010277777777777778</v>
      </c>
      <c r="W42" s="29">
        <f t="shared" si="2"/>
        <v>0.04203703703703704</v>
      </c>
      <c r="AA42" s="4">
        <f t="shared" si="3"/>
        <v>0.010277777777777778</v>
      </c>
      <c r="AB42" s="28">
        <f>SMALL((I42,K42,M42,O42,Q42,S42,U42),1)+SMALL((I42,K42,M42,O42,Q42,S42,U42),2)+SMALL((I42,K42,M42,O42,Q42,S42,U42),3)+SMALL((I42,K42,M42,O42,Q42,S42,U42),4)</f>
        <v>0.04203703703703704</v>
      </c>
    </row>
    <row r="43" spans="2:28" ht="12.75">
      <c r="B43" s="19">
        <v>37</v>
      </c>
      <c r="C43" s="21">
        <f t="shared" si="0"/>
        <v>239</v>
      </c>
      <c r="D43" s="21">
        <f>C43-LARGE((H43,J43,L43,N43,P43,R43,T43),1)-LARGE((H43,J43,L43,N43,P43,R43,T43),2)</f>
        <v>139</v>
      </c>
      <c r="E43" s="20" t="str">
        <f>IF(F43="","",VLOOKUP(F43,Entrants!$B$4:$C$86,2))</f>
        <v>ANDY BROWN</v>
      </c>
      <c r="F43" s="19">
        <v>9</v>
      </c>
      <c r="G43" s="20"/>
      <c r="H43" s="24">
        <v>12</v>
      </c>
      <c r="I43" s="26">
        <v>0.009444444444444446</v>
      </c>
      <c r="J43" s="24">
        <v>50</v>
      </c>
      <c r="K43" s="26"/>
      <c r="L43" s="24">
        <v>50</v>
      </c>
      <c r="M43" s="26"/>
      <c r="N43" s="24">
        <v>3</v>
      </c>
      <c r="O43" s="26">
        <v>0.009282407407407408</v>
      </c>
      <c r="P43" s="24">
        <v>24</v>
      </c>
      <c r="Q43" s="33">
        <v>0.009236111111111112</v>
      </c>
      <c r="R43" s="24">
        <v>50</v>
      </c>
      <c r="S43" s="26"/>
      <c r="T43" s="24">
        <v>50</v>
      </c>
      <c r="U43" s="26"/>
      <c r="V43" s="27">
        <f t="shared" si="4"/>
        <v>0.009236111111111112</v>
      </c>
      <c r="W43" s="29">
        <f t="shared" si="2"/>
      </c>
      <c r="AA43" s="4">
        <f t="shared" si="3"/>
        <v>0.009236111111111112</v>
      </c>
      <c r="AB43" s="28" t="e">
        <f>SMALL((I43,K43,M43,O43,Q43,S43,U43),1)+SMALL((I43,K43,M43,O43,Q43,S43,U43),2)+SMALL((I43,K43,M43,O43,Q43,S43,U43),3)+SMALL((I43,K43,M43,O43,Q43,S43,U43),4)</f>
        <v>#NUM!</v>
      </c>
    </row>
    <row r="44" spans="2:28" ht="12.75">
      <c r="B44" s="19">
        <v>38</v>
      </c>
      <c r="C44" s="21">
        <f t="shared" si="0"/>
        <v>245</v>
      </c>
      <c r="D44" s="21">
        <f>C44-LARGE((H44,J44,L44,N44,P44,R44,T44),1)-LARGE((H44,J44,L44,N44,P44,R44,T44),2)</f>
        <v>145</v>
      </c>
      <c r="E44" s="20" t="str">
        <f>IF(F44="","",VLOOKUP(F44,Entrants!$B$4:$C$86,2))</f>
        <v>DICKIE COLE</v>
      </c>
      <c r="F44" s="19">
        <v>13</v>
      </c>
      <c r="G44" s="20"/>
      <c r="H44" s="24">
        <v>50</v>
      </c>
      <c r="I44" s="26"/>
      <c r="J44" s="24">
        <v>50</v>
      </c>
      <c r="K44" s="26"/>
      <c r="L44" s="24">
        <v>1</v>
      </c>
      <c r="M44" s="26">
        <v>0.012777777777777777</v>
      </c>
      <c r="N44" s="24">
        <v>33</v>
      </c>
      <c r="O44" s="26">
        <v>0.013622685185185186</v>
      </c>
      <c r="P44" s="24">
        <v>50</v>
      </c>
      <c r="Q44" s="26"/>
      <c r="R44" s="24">
        <v>31</v>
      </c>
      <c r="S44" s="26">
        <v>0.013680555555555553</v>
      </c>
      <c r="T44" s="24">
        <v>30</v>
      </c>
      <c r="U44" s="26">
        <v>0.013506944444444445</v>
      </c>
      <c r="V44" s="27">
        <f t="shared" si="4"/>
        <v>0.012777777777777777</v>
      </c>
      <c r="W44" s="29">
        <f t="shared" si="2"/>
        <v>0.05358796296296296</v>
      </c>
      <c r="AA44" s="4">
        <f t="shared" si="3"/>
        <v>0.012777777777777777</v>
      </c>
      <c r="AB44" s="28">
        <f>SMALL((I44,K44,M44,O44,Q44,S44,U44),1)+SMALL((I44,K44,M44,O44,Q44,S44,U44),2)+SMALL((I44,K44,M44,O44,Q44,S44,U44),3)+SMALL((I44,K44,M44,O44,Q44,S44,U44),4)</f>
        <v>0.05358796296296296</v>
      </c>
    </row>
    <row r="45" spans="2:28" ht="12.75">
      <c r="B45" s="19">
        <v>39</v>
      </c>
      <c r="C45" s="21">
        <f>H45+J45+L45+N45+P45+R45+T45</f>
        <v>247</v>
      </c>
      <c r="D45" s="21">
        <f>C45-LARGE((H45,J45,L45,N45,P45,R45,T45),1)-LARGE((H45,J45,L45,N45,P45,R45,T45),2)</f>
        <v>147</v>
      </c>
      <c r="E45" s="20" t="str">
        <f>IF(F45="","",VLOOKUP(F45,Entrants!$B$4:$C$86,2))</f>
        <v>RYAN ROBINSON</v>
      </c>
      <c r="F45" s="19">
        <v>56</v>
      </c>
      <c r="G45" s="20"/>
      <c r="H45" s="24">
        <v>9</v>
      </c>
      <c r="I45" s="26">
        <v>0.010787037037037036</v>
      </c>
      <c r="J45" s="24">
        <v>50</v>
      </c>
      <c r="K45" s="32"/>
      <c r="L45" s="24">
        <v>7</v>
      </c>
      <c r="M45" s="32">
        <v>0.010497685185185186</v>
      </c>
      <c r="N45" s="24">
        <v>50</v>
      </c>
      <c r="O45" s="26"/>
      <c r="P45" s="24">
        <v>50</v>
      </c>
      <c r="Q45" s="26"/>
      <c r="R45" s="24">
        <v>50</v>
      </c>
      <c r="S45" s="26"/>
      <c r="T45" s="24">
        <v>31</v>
      </c>
      <c r="U45" s="32">
        <v>0.012962962962962963</v>
      </c>
      <c r="V45" s="27">
        <f t="shared" si="4"/>
        <v>0.010497685185185186</v>
      </c>
      <c r="W45" s="29">
        <f t="shared" si="2"/>
      </c>
      <c r="AA45" s="4">
        <f t="shared" si="3"/>
        <v>0.010497685185185186</v>
      </c>
      <c r="AB45" s="28" t="e">
        <f>SMALL((I45,K45,M45,O45,Q45,S45,U45),1)+SMALL((I45,K45,M45,O45,Q45,S45,U45),2)+SMALL((I45,K45,M45,O45,Q45,S45,U45),3)+SMALL((I45,K45,M45,O45,Q45,S45,U45),4)</f>
        <v>#NUM!</v>
      </c>
    </row>
    <row r="46" spans="2:28" ht="12.75">
      <c r="B46" s="19">
        <v>40</v>
      </c>
      <c r="C46" s="21">
        <f t="shared" si="0"/>
        <v>253</v>
      </c>
      <c r="D46" s="21">
        <f>C46-LARGE((H46,J46,L46,N46,P46,R46,T46),1)-LARGE((H46,J46,L46,N46,P46,R46,T46),2)</f>
        <v>153</v>
      </c>
      <c r="E46" s="20" t="str">
        <f>IF(F46="","",VLOOKUP(F46,Entrants!$B$4:$C$86,2))</f>
        <v>EDDIE STOTT</v>
      </c>
      <c r="F46" s="19">
        <v>65</v>
      </c>
      <c r="G46" s="20"/>
      <c r="H46" s="24">
        <v>23</v>
      </c>
      <c r="I46" s="26">
        <v>0.011006944444444444</v>
      </c>
      <c r="J46" s="24">
        <v>9</v>
      </c>
      <c r="K46" s="26">
        <v>0.010763888888888889</v>
      </c>
      <c r="L46" s="24">
        <v>50</v>
      </c>
      <c r="M46" s="26"/>
      <c r="N46" s="24">
        <v>36</v>
      </c>
      <c r="O46" s="26">
        <v>0.012129629629629627</v>
      </c>
      <c r="P46" s="24">
        <v>35</v>
      </c>
      <c r="Q46" s="26">
        <v>0.011840277777777774</v>
      </c>
      <c r="R46" s="24">
        <v>50</v>
      </c>
      <c r="S46" s="26"/>
      <c r="T46" s="24">
        <v>50</v>
      </c>
      <c r="U46" s="32"/>
      <c r="V46" s="27">
        <f t="shared" si="4"/>
        <v>0.010763888888888889</v>
      </c>
      <c r="W46" s="29">
        <f t="shared" si="2"/>
        <v>0.045740740740740735</v>
      </c>
      <c r="AA46" s="4">
        <f t="shared" si="3"/>
        <v>0.010763888888888889</v>
      </c>
      <c r="AB46" s="28">
        <f>SMALL((I46,K46,M46,O46,Q46,S46,U46),1)+SMALL((I46,K46,M46,O46,Q46,S46,U46),2)+SMALL((I46,K46,M46,O46,Q46,S46,U46),3)+SMALL((I46,K46,M46,O46,Q46,S46,U46),4)</f>
        <v>0.045740740740740735</v>
      </c>
    </row>
    <row r="47" spans="2:28" ht="12.75">
      <c r="B47" s="19">
        <v>41</v>
      </c>
      <c r="C47" s="21">
        <f t="shared" si="0"/>
        <v>258</v>
      </c>
      <c r="D47" s="21">
        <f>C47-LARGE((H47,J47,L47,N47,P47,R47,T47),1)-LARGE((H47,J47,L47,N47,P47,R47,T47),2)</f>
        <v>158</v>
      </c>
      <c r="E47" s="20" t="str">
        <f>IF(F47="","",VLOOKUP(F47,Entrants!$B$4:$C$86,2))</f>
        <v>TOM WAITON</v>
      </c>
      <c r="F47" s="19">
        <v>69</v>
      </c>
      <c r="G47" s="20"/>
      <c r="H47" s="24">
        <v>50</v>
      </c>
      <c r="I47" s="26"/>
      <c r="J47" s="24">
        <v>26</v>
      </c>
      <c r="K47" s="26">
        <v>0.011967592592592592</v>
      </c>
      <c r="L47" s="24">
        <v>50</v>
      </c>
      <c r="M47" s="26"/>
      <c r="N47" s="24">
        <v>50</v>
      </c>
      <c r="O47" s="26"/>
      <c r="P47" s="24">
        <v>23</v>
      </c>
      <c r="Q47" s="26">
        <v>0.011990740740740741</v>
      </c>
      <c r="R47" s="24">
        <v>9</v>
      </c>
      <c r="S47" s="32">
        <v>0.01178240740740741</v>
      </c>
      <c r="T47" s="24">
        <v>50</v>
      </c>
      <c r="U47" s="26"/>
      <c r="V47" s="27">
        <f t="shared" si="4"/>
        <v>0.01178240740740741</v>
      </c>
      <c r="W47" s="29">
        <f t="shared" si="2"/>
      </c>
      <c r="AA47" s="4">
        <f t="shared" si="3"/>
        <v>0.01178240740740741</v>
      </c>
      <c r="AB47" s="28" t="e">
        <f>SMALL((I47,K47,M47,O47,Q47,S47,U47),1)+SMALL((I47,K47,M47,O47,Q47,S47,U47),2)+SMALL((I47,K47,M47,O47,Q47,S47,U47),3)+SMALL((I47,K47,M47,O47,Q47,S47,U47),4)</f>
        <v>#NUM!</v>
      </c>
    </row>
    <row r="48" spans="2:28" ht="12.75">
      <c r="B48" s="19">
        <v>42</v>
      </c>
      <c r="C48" s="21">
        <f t="shared" si="0"/>
        <v>260</v>
      </c>
      <c r="D48" s="21">
        <f>C48-LARGE((H48,J48,L48,N48,P48,R48,T48),1)-LARGE((H48,J48,L48,N48,P48,R48,T48),2)</f>
        <v>160</v>
      </c>
      <c r="E48" s="20" t="str">
        <f>IF(F48="","",VLOOKUP(F48,Entrants!$B$4:$C$86,2))</f>
        <v>MARK MARTIN</v>
      </c>
      <c r="F48" s="19">
        <v>41</v>
      </c>
      <c r="G48" s="20"/>
      <c r="H48" s="24">
        <v>50</v>
      </c>
      <c r="I48" s="26"/>
      <c r="J48" s="24">
        <v>35</v>
      </c>
      <c r="K48" s="32">
        <v>0.011388888888888888</v>
      </c>
      <c r="L48" s="24">
        <v>31</v>
      </c>
      <c r="M48" s="32">
        <v>0.011932870370370371</v>
      </c>
      <c r="N48" s="24">
        <v>50</v>
      </c>
      <c r="O48" s="26"/>
      <c r="P48" s="24">
        <v>50</v>
      </c>
      <c r="Q48" s="26"/>
      <c r="R48" s="24">
        <v>17</v>
      </c>
      <c r="S48" s="26">
        <v>0.011469907407407408</v>
      </c>
      <c r="T48" s="24">
        <v>27</v>
      </c>
      <c r="U48" s="32">
        <v>0.011724537037037037</v>
      </c>
      <c r="V48" s="27">
        <f t="shared" si="4"/>
        <v>0.011388888888888888</v>
      </c>
      <c r="W48" s="29">
        <f t="shared" si="2"/>
        <v>0.0465162037037037</v>
      </c>
      <c r="AA48" s="4">
        <f t="shared" si="3"/>
        <v>0.011388888888888888</v>
      </c>
      <c r="AB48" s="28">
        <f>SMALL((I48,K48,M48,O48,Q48,S48,U48),1)+SMALL((I48,K48,M48,O48,Q48,S48,U48),2)+SMALL((I48,K48,M48,O48,Q48,S48,U48),3)+SMALL((I48,K48,M48,O48,Q48,S48,U48),4)</f>
        <v>0.0465162037037037</v>
      </c>
    </row>
    <row r="49" spans="2:28" ht="12.75">
      <c r="B49" s="19">
        <v>43</v>
      </c>
      <c r="C49" s="21">
        <f t="shared" si="0"/>
        <v>270</v>
      </c>
      <c r="D49" s="21">
        <f>C49-LARGE((H49,J49,L49,N49,P49,R49,T49),1)-LARGE((H49,J49,L49,N49,P49,R49,T49),2)</f>
        <v>170</v>
      </c>
      <c r="E49" s="20" t="str">
        <f>IF(F49="","",VLOOKUP(F49,Entrants!$B$4:$C$86,2))</f>
        <v>RON INGRAM</v>
      </c>
      <c r="F49" s="19">
        <v>33</v>
      </c>
      <c r="G49" s="20"/>
      <c r="H49" s="24">
        <v>50</v>
      </c>
      <c r="I49" s="26"/>
      <c r="J49" s="24">
        <v>40</v>
      </c>
      <c r="K49" s="26">
        <v>0.01190972222222222</v>
      </c>
      <c r="L49" s="24">
        <v>10</v>
      </c>
      <c r="M49" s="32">
        <v>0.011712962962962963</v>
      </c>
      <c r="N49" s="24">
        <v>50</v>
      </c>
      <c r="O49" s="26"/>
      <c r="P49" s="24">
        <v>50</v>
      </c>
      <c r="Q49" s="26"/>
      <c r="R49" s="24">
        <v>20</v>
      </c>
      <c r="S49" s="26">
        <v>0.012256944444444442</v>
      </c>
      <c r="T49" s="24">
        <v>50</v>
      </c>
      <c r="U49" s="26"/>
      <c r="V49" s="27">
        <f t="shared" si="4"/>
        <v>0.011712962962962963</v>
      </c>
      <c r="W49" s="29">
        <f t="shared" si="2"/>
      </c>
      <c r="AA49" s="4">
        <f t="shared" si="3"/>
        <v>0.011712962962962963</v>
      </c>
      <c r="AB49" s="28" t="e">
        <f>SMALL((I49,K49,M49,O49,Q49,S49,U49),1)+SMALL((I49,K49,M49,O49,Q49,S49,U49),2)+SMALL((I49,K49,M49,O49,Q49,S49,U49),3)+SMALL((I49,K49,M49,O49,Q49,S49,U49),4)</f>
        <v>#NUM!</v>
      </c>
    </row>
    <row r="50" spans="2:28" ht="12.75">
      <c r="B50" s="19">
        <v>44</v>
      </c>
      <c r="C50" s="21">
        <f>H50+J50+L50+N50+P50+R50+T50</f>
        <v>275</v>
      </c>
      <c r="D50" s="21">
        <f>C50-LARGE((H50,J50,L50,N50,P50,R50,T50),1)-LARGE((H50,J50,L50,N50,P50,R50,T50),2)</f>
        <v>175</v>
      </c>
      <c r="E50" s="20" t="str">
        <f>IF(F50="","",VLOOKUP(F50,Entrants!$B$4:$C$86,2))</f>
        <v>CLINTON YOUNG</v>
      </c>
      <c r="F50" s="19">
        <v>76</v>
      </c>
      <c r="G50" s="20"/>
      <c r="H50" s="24">
        <v>50</v>
      </c>
      <c r="I50" s="26"/>
      <c r="J50" s="24">
        <v>43</v>
      </c>
      <c r="K50" s="26">
        <v>0.011921296296296296</v>
      </c>
      <c r="L50" s="24">
        <v>50</v>
      </c>
      <c r="M50" s="26"/>
      <c r="N50" s="24">
        <v>14</v>
      </c>
      <c r="O50" s="26">
        <v>0.0121875</v>
      </c>
      <c r="P50" s="24">
        <v>18</v>
      </c>
      <c r="Q50" s="26">
        <v>0.012094907407407407</v>
      </c>
      <c r="R50" s="24">
        <v>50</v>
      </c>
      <c r="S50" s="26"/>
      <c r="T50" s="24">
        <v>50</v>
      </c>
      <c r="U50" s="26"/>
      <c r="V50" s="27">
        <f t="shared" si="4"/>
        <v>0.011921296296296296</v>
      </c>
      <c r="W50" s="29">
        <f t="shared" si="2"/>
      </c>
      <c r="AA50" s="4">
        <f t="shared" si="3"/>
        <v>0.011921296296296296</v>
      </c>
      <c r="AB50" s="28" t="e">
        <f>SMALL((I50,K50,M50,O50,Q50,S50,U50),1)+SMALL((I50,K50,M50,O50,Q50,S50,U50),2)+SMALL((I50,K50,M50,O50,Q50,S50,U50),3)+SMALL((I50,K50,M50,O50,Q50,S50,U50),4)</f>
        <v>#NUM!</v>
      </c>
    </row>
    <row r="51" spans="2:28" ht="12.75">
      <c r="B51" s="19">
        <v>45</v>
      </c>
      <c r="C51" s="21">
        <f t="shared" si="0"/>
        <v>277</v>
      </c>
      <c r="D51" s="21">
        <f>C51-LARGE((H51,J51,L51,N51,P51,R51,T51),1)-LARGE((H51,J51,L51,N51,P51,R51,T51),2)</f>
        <v>177</v>
      </c>
      <c r="E51" s="20" t="str">
        <f>IF(F51="","",VLOOKUP(F51,Entrants!$B$4:$C$86,2))</f>
        <v>ALAN BOSWORTH</v>
      </c>
      <c r="F51" s="19">
        <v>3</v>
      </c>
      <c r="G51" s="20"/>
      <c r="H51" s="24">
        <v>50</v>
      </c>
      <c r="I51" s="26"/>
      <c r="J51" s="24">
        <v>50</v>
      </c>
      <c r="K51" s="26"/>
      <c r="L51" s="24">
        <v>50</v>
      </c>
      <c r="M51" s="26"/>
      <c r="N51" s="24">
        <v>50</v>
      </c>
      <c r="O51" s="26"/>
      <c r="P51" s="24">
        <v>27</v>
      </c>
      <c r="Q51" s="26">
        <v>0.012314814814814815</v>
      </c>
      <c r="R51" s="24">
        <v>27</v>
      </c>
      <c r="S51" s="26">
        <v>0.012395833333333333</v>
      </c>
      <c r="T51" s="24">
        <v>23</v>
      </c>
      <c r="U51" s="26">
        <v>0.012222222222222221</v>
      </c>
      <c r="V51" s="27">
        <f t="shared" si="4"/>
        <v>0.012222222222222221</v>
      </c>
      <c r="W51" s="29">
        <f>IF(ISNUMBER(AB51),AB51,"")</f>
      </c>
      <c r="AA51" s="4">
        <f t="shared" si="3"/>
        <v>0.012222222222222221</v>
      </c>
      <c r="AB51" s="28" t="e">
        <f>SMALL((I51,K51,M51,O51,Q51,S51,U51),1)+SMALL((I51,K51,M51,O51,Q51,S51,U51),2)+SMALL((I51,K51,M51,O51,Q51,S51,U51),3)+SMALL((I51,K51,M51,O51,Q51,S51,U51),4)</f>
        <v>#NUM!</v>
      </c>
    </row>
    <row r="52" spans="2:28" ht="12.75">
      <c r="B52" s="19">
        <v>46</v>
      </c>
      <c r="C52" s="21">
        <f>H52+J52+L52+N52+P52+R52+T52</f>
        <v>277</v>
      </c>
      <c r="D52" s="21">
        <f>C52-LARGE((H52,J52,L52,N52,P52,R52,T52),1)-LARGE((H52,J52,L52,N52,P52,R52,T52),2)</f>
        <v>177</v>
      </c>
      <c r="E52" s="20" t="str">
        <f>IF(F52="","",VLOOKUP(F52,Entrants!$B$4:$C$86,2))</f>
        <v>JOCELYN SMITH</v>
      </c>
      <c r="F52" s="19">
        <v>60</v>
      </c>
      <c r="G52" s="20"/>
      <c r="H52" s="24">
        <v>3</v>
      </c>
      <c r="I52" s="26">
        <v>0.0140625</v>
      </c>
      <c r="J52" s="24">
        <v>38</v>
      </c>
      <c r="K52" s="26">
        <v>0.014212962962962962</v>
      </c>
      <c r="L52" s="24">
        <v>36</v>
      </c>
      <c r="M52" s="26">
        <v>0.015497685185185187</v>
      </c>
      <c r="N52" s="24">
        <v>50</v>
      </c>
      <c r="O52" s="26"/>
      <c r="P52" s="24">
        <v>50</v>
      </c>
      <c r="Q52" s="26"/>
      <c r="R52" s="24">
        <v>50</v>
      </c>
      <c r="S52" s="26"/>
      <c r="T52" s="24">
        <v>50</v>
      </c>
      <c r="U52" s="26"/>
      <c r="V52" s="27">
        <f t="shared" si="4"/>
        <v>0.0140625</v>
      </c>
      <c r="W52" s="29">
        <f t="shared" si="2"/>
      </c>
      <c r="AA52" s="4">
        <f t="shared" si="3"/>
        <v>0.0140625</v>
      </c>
      <c r="AB52" s="28" t="e">
        <f>SMALL((I52,K52,M52,O52,Q52,S52,U52),1)+SMALL((I52,K52,M52,O52,Q52,S52,U52),2)+SMALL((I52,K52,M52,O52,Q52,S52,U52),3)+SMALL((I52,K52,M52,O52,Q52,S52,U52),4)</f>
        <v>#NUM!</v>
      </c>
    </row>
    <row r="53" spans="2:28" ht="12.75">
      <c r="B53" s="19">
        <v>47</v>
      </c>
      <c r="C53" s="21">
        <f t="shared" si="0"/>
        <v>279</v>
      </c>
      <c r="D53" s="21">
        <f>C53-LARGE((H53,J53,L53,N53,P53,R53,T53),1)-LARGE((H53,J53,L53,N53,P53,R53,T53),2)</f>
        <v>179</v>
      </c>
      <c r="E53" s="20" t="str">
        <f>IF(F53="","",VLOOKUP(F53,Entrants!$B$4:$C$86,2))</f>
        <v>ROB HALL</v>
      </c>
      <c r="F53" s="19">
        <v>26</v>
      </c>
      <c r="G53" s="20"/>
      <c r="H53" s="24">
        <v>24</v>
      </c>
      <c r="I53" s="26">
        <v>0.00988425925925926</v>
      </c>
      <c r="J53" s="24">
        <v>50</v>
      </c>
      <c r="K53" s="26"/>
      <c r="L53" s="24">
        <v>50</v>
      </c>
      <c r="M53" s="32"/>
      <c r="N53" s="24">
        <v>50</v>
      </c>
      <c r="O53" s="26"/>
      <c r="P53" s="24">
        <v>50</v>
      </c>
      <c r="Q53" s="26"/>
      <c r="R53" s="24">
        <v>50</v>
      </c>
      <c r="S53" s="26"/>
      <c r="T53" s="24">
        <v>5</v>
      </c>
      <c r="U53" s="32">
        <v>0.009826388888888888</v>
      </c>
      <c r="V53" s="27">
        <f t="shared" si="4"/>
        <v>0.009826388888888888</v>
      </c>
      <c r="W53" s="29">
        <f t="shared" si="2"/>
      </c>
      <c r="AA53" s="4">
        <f t="shared" si="3"/>
        <v>0.009826388888888888</v>
      </c>
      <c r="AB53" s="28" t="e">
        <f>SMALL((I53,K53,M53,O53,Q53,S53,U53),1)+SMALL((I53,K53,M53,O53,Q53,S53,U53),2)+SMALL((I53,K53,M53,O53,Q53,S53,U53),3)+SMALL((I53,K53,M53,O53,Q53,S53,U53),4)</f>
        <v>#NUM!</v>
      </c>
    </row>
    <row r="54" spans="2:28" ht="12.75">
      <c r="B54" s="19">
        <v>48</v>
      </c>
      <c r="C54" s="21">
        <f>H54+J54+L54+N54+P54+R54+T54</f>
        <v>289</v>
      </c>
      <c r="D54" s="21">
        <f>C54-LARGE((H54,J54,L54,N54,P54,R54,T54),1)-LARGE((H54,J54,L54,N54,P54,R54,T54),2)</f>
        <v>189</v>
      </c>
      <c r="E54" s="20" t="str">
        <f>IF(F54="","",VLOOKUP(F54,Entrants!$B$4:$C$86,2))</f>
        <v>KEITH WILLSHIRE</v>
      </c>
      <c r="F54" s="19">
        <v>74</v>
      </c>
      <c r="G54" s="20"/>
      <c r="H54" s="24">
        <v>31</v>
      </c>
      <c r="I54" s="26">
        <v>0.012071759259259256</v>
      </c>
      <c r="J54" s="24">
        <v>8</v>
      </c>
      <c r="K54" s="26">
        <v>0.011898148148148147</v>
      </c>
      <c r="L54" s="24">
        <v>50</v>
      </c>
      <c r="M54" s="26"/>
      <c r="N54" s="24">
        <v>50</v>
      </c>
      <c r="O54" s="26"/>
      <c r="P54" s="24">
        <v>50</v>
      </c>
      <c r="Q54" s="26"/>
      <c r="R54" s="24">
        <v>50</v>
      </c>
      <c r="S54" s="26"/>
      <c r="T54" s="24">
        <v>50</v>
      </c>
      <c r="U54" s="26"/>
      <c r="V54" s="27">
        <f t="shared" si="4"/>
        <v>0.011898148148148147</v>
      </c>
      <c r="W54" s="29">
        <f t="shared" si="2"/>
      </c>
      <c r="AA54" s="4">
        <f t="shared" si="3"/>
        <v>0.011898148148148147</v>
      </c>
      <c r="AB54" s="28" t="e">
        <f>SMALL((I54,K54,M54,O54,Q54,S54,U54),1)+SMALL((I54,K54,M54,O54,Q54,S54,U54),2)+SMALL((I54,K54,M54,O54,Q54,S54,U54),3)+SMALL((I54,K54,M54,O54,Q54,S54,U54),4)</f>
        <v>#NUM!</v>
      </c>
    </row>
    <row r="55" spans="2:28" ht="12.75">
      <c r="B55" s="19">
        <v>49</v>
      </c>
      <c r="C55" s="21">
        <f t="shared" si="0"/>
        <v>297</v>
      </c>
      <c r="D55" s="21">
        <f>C55-LARGE((H55,J55,L55,N55,P55,R55,T55),1)-LARGE((H55,J55,L55,N55,P55,R55,T55),2)</f>
        <v>197</v>
      </c>
      <c r="E55" s="20" t="str">
        <f>IF(F55="","",VLOOKUP(F55,Entrants!$B$4:$C$86,2))</f>
        <v>LEANNE PRINGLE</v>
      </c>
      <c r="F55" s="19">
        <v>83</v>
      </c>
      <c r="G55" s="20"/>
      <c r="H55" s="24">
        <v>50</v>
      </c>
      <c r="I55" s="26"/>
      <c r="J55" s="24">
        <v>36</v>
      </c>
      <c r="K55" s="32">
        <v>0.011631944444444443</v>
      </c>
      <c r="L55" s="24">
        <v>11</v>
      </c>
      <c r="M55" s="32">
        <v>0.011493055555555557</v>
      </c>
      <c r="N55" s="24">
        <v>50</v>
      </c>
      <c r="O55" s="26"/>
      <c r="P55" s="24">
        <v>50</v>
      </c>
      <c r="Q55" s="26"/>
      <c r="R55" s="24">
        <v>50</v>
      </c>
      <c r="S55" s="26"/>
      <c r="T55" s="24">
        <v>50</v>
      </c>
      <c r="U55" s="26"/>
      <c r="V55" s="27">
        <f t="shared" si="4"/>
        <v>0.011493055555555557</v>
      </c>
      <c r="W55" s="29">
        <f t="shared" si="2"/>
      </c>
      <c r="AA55" s="4">
        <f t="shared" si="3"/>
        <v>0.011493055555555557</v>
      </c>
      <c r="AB55" s="28" t="e">
        <f>SMALL((I55,K55,M55,O55,Q55,S55,U55),1)+SMALL((I55,K55,M55,O55,Q55,S55,U55),2)+SMALL((I55,K55,M55,O55,Q55,S55,U55),3)+SMALL((I55,K55,M55,O55,Q55,S55,U55),4)</f>
        <v>#NUM!</v>
      </c>
    </row>
    <row r="56" spans="2:28" ht="12.75">
      <c r="B56" s="19">
        <v>50</v>
      </c>
      <c r="C56" s="21">
        <f>H56+J56+L56+N56+P56+R56+T56</f>
        <v>302</v>
      </c>
      <c r="D56" s="21">
        <f>C56-LARGE((H56,J56,L56,N56,P56,R56,T56),1)-LARGE((H56,J56,L56,N56,P56,R56,T56),2)</f>
        <v>202</v>
      </c>
      <c r="E56" s="20" t="str">
        <f>IF(F56="","",VLOOKUP(F56,Entrants!$B$4:$C$86,2))</f>
        <v>STEVE GAIR</v>
      </c>
      <c r="F56" s="19">
        <v>81</v>
      </c>
      <c r="G56" s="20"/>
      <c r="H56" s="24">
        <v>50</v>
      </c>
      <c r="I56" s="26"/>
      <c r="J56" s="24">
        <v>2</v>
      </c>
      <c r="K56" s="32">
        <v>0.010474537037037036</v>
      </c>
      <c r="L56" s="24">
        <v>50</v>
      </c>
      <c r="M56" s="32"/>
      <c r="N56" s="24">
        <v>50</v>
      </c>
      <c r="O56" s="26"/>
      <c r="P56" s="24">
        <v>50</v>
      </c>
      <c r="Q56" s="26"/>
      <c r="R56" s="24">
        <v>50</v>
      </c>
      <c r="S56" s="26"/>
      <c r="T56" s="24">
        <v>50</v>
      </c>
      <c r="U56" s="32"/>
      <c r="V56" s="27">
        <f t="shared" si="4"/>
        <v>0.010474537037037036</v>
      </c>
      <c r="W56" s="29">
        <f t="shared" si="2"/>
      </c>
      <c r="AA56" s="4">
        <f t="shared" si="3"/>
        <v>0.010474537037037036</v>
      </c>
      <c r="AB56" s="28" t="e">
        <f>SMALL((I56,K56,M56,O56,Q56,S56,U56),1)+SMALL((I56,K56,M56,O56,Q56,S56,U56),2)+SMALL((I56,K56,M56,O56,Q56,S56,U56),3)+SMALL((I56,K56,M56,O56,Q56,S56,U56),4)</f>
        <v>#NUM!</v>
      </c>
    </row>
    <row r="57" spans="2:28" ht="12.75">
      <c r="B57" s="19">
        <v>51</v>
      </c>
      <c r="C57" s="21">
        <f t="shared" si="0"/>
        <v>303</v>
      </c>
      <c r="D57" s="21">
        <f>C57-LARGE((H57,J57,L57,N57,P57,R57,T57),1)-LARGE((H57,J57,L57,N57,P57,R57,T57),2)</f>
        <v>203</v>
      </c>
      <c r="E57" s="20" t="str">
        <f>IF(F57="","",VLOOKUP(F57,Entrants!$B$4:$C$86,2))</f>
        <v>STEVE BANGS</v>
      </c>
      <c r="F57" s="19">
        <v>6</v>
      </c>
      <c r="G57" s="20"/>
      <c r="H57" s="24">
        <v>50</v>
      </c>
      <c r="I57" s="26"/>
      <c r="J57" s="24">
        <v>33</v>
      </c>
      <c r="K57" s="32">
        <v>0.011817129629629629</v>
      </c>
      <c r="L57" s="24">
        <v>50</v>
      </c>
      <c r="M57" s="26"/>
      <c r="N57" s="24">
        <v>20</v>
      </c>
      <c r="O57" s="26">
        <v>0.012094907407407408</v>
      </c>
      <c r="P57" s="24">
        <v>50</v>
      </c>
      <c r="Q57" s="26"/>
      <c r="R57" s="24">
        <v>50</v>
      </c>
      <c r="S57" s="26"/>
      <c r="T57" s="24">
        <v>50</v>
      </c>
      <c r="U57" s="26"/>
      <c r="V57" s="27">
        <f t="shared" si="4"/>
        <v>0.011817129629629629</v>
      </c>
      <c r="W57" s="29">
        <f t="shared" si="2"/>
      </c>
      <c r="AA57" s="4">
        <f t="shared" si="3"/>
        <v>0.011817129629629629</v>
      </c>
      <c r="AB57" s="28" t="e">
        <f>SMALL((I57,K57,M57,O57,Q57,S57,U57),1)+SMALL((I57,K57,M57,O57,Q57,S57,U57),2)+SMALL((I57,K57,M57,O57,Q57,S57,U57),3)+SMALL((I57,K57,M57,O57,Q57,S57,U57),4)</f>
        <v>#NUM!</v>
      </c>
    </row>
    <row r="58" spans="2:28" ht="12.75">
      <c r="B58" s="19">
        <v>52</v>
      </c>
      <c r="C58" s="21">
        <f t="shared" si="0"/>
        <v>313</v>
      </c>
      <c r="D58" s="21">
        <f>C58-LARGE((H58,J58,L58,N58,P58,R58,T58),1)-LARGE((H58,J58,L58,N58,P58,R58,T58),2)</f>
        <v>213</v>
      </c>
      <c r="E58" s="20" t="str">
        <f>IF(F58="","",VLOOKUP(F58,Entrants!$B$4:$C$86,2))</f>
        <v>ROB IRVINE</v>
      </c>
      <c r="F58" s="19">
        <v>34</v>
      </c>
      <c r="G58" s="20"/>
      <c r="H58" s="24">
        <v>18</v>
      </c>
      <c r="I58" s="26">
        <v>0.011875</v>
      </c>
      <c r="J58" s="24">
        <v>45</v>
      </c>
      <c r="K58" s="26">
        <v>0.012569444444444444</v>
      </c>
      <c r="L58" s="24">
        <v>50</v>
      </c>
      <c r="M58" s="26"/>
      <c r="N58" s="24">
        <v>50</v>
      </c>
      <c r="O58" s="26"/>
      <c r="P58" s="24">
        <v>50</v>
      </c>
      <c r="Q58" s="26"/>
      <c r="R58" s="24">
        <v>50</v>
      </c>
      <c r="S58" s="26"/>
      <c r="T58" s="24">
        <v>50</v>
      </c>
      <c r="U58" s="26"/>
      <c r="V58" s="27">
        <f t="shared" si="4"/>
        <v>0.011875</v>
      </c>
      <c r="W58" s="29">
        <f t="shared" si="2"/>
      </c>
      <c r="AA58" s="4">
        <f t="shared" si="3"/>
        <v>0.011875</v>
      </c>
      <c r="AB58" s="28" t="e">
        <f>SMALL((I58,K58,M58,O58,Q58,S58,U58),1)+SMALL((I58,K58,M58,O58,Q58,S58,U58),2)+SMALL((I58,K58,M58,O58,Q58,S58,U58),3)+SMALL((I58,K58,M58,O58,Q58,S58,U58),4)</f>
        <v>#NUM!</v>
      </c>
    </row>
    <row r="59" spans="2:28" ht="12.75">
      <c r="B59" s="19">
        <v>53</v>
      </c>
      <c r="C59" s="21">
        <f>H59+J59+L59+N59+P59+R59+T59</f>
        <v>337</v>
      </c>
      <c r="D59" s="21">
        <f>C59-LARGE((H59,J59,L59,N59,P59,R59,T59),1)-LARGE((H59,J59,L59,N59,P59,R59,T59),2)</f>
        <v>237</v>
      </c>
      <c r="E59" s="20" t="str">
        <f>IF(F59="","",VLOOKUP(F59,Entrants!$B$4:$C$86,2))</f>
        <v>EDDIE WOODS</v>
      </c>
      <c r="F59" s="19">
        <v>75</v>
      </c>
      <c r="G59" s="20"/>
      <c r="H59" s="24">
        <v>50</v>
      </c>
      <c r="I59" s="26"/>
      <c r="J59" s="24">
        <v>50</v>
      </c>
      <c r="K59" s="26"/>
      <c r="L59" s="24">
        <v>37</v>
      </c>
      <c r="M59" s="26">
        <v>0.013472222222222222</v>
      </c>
      <c r="N59" s="24">
        <v>50</v>
      </c>
      <c r="O59" s="26"/>
      <c r="P59" s="24">
        <v>50</v>
      </c>
      <c r="Q59" s="26"/>
      <c r="R59" s="24">
        <v>50</v>
      </c>
      <c r="S59" s="26"/>
      <c r="T59" s="24">
        <v>50</v>
      </c>
      <c r="U59" s="26"/>
      <c r="V59" s="27">
        <f t="shared" si="4"/>
        <v>0.013472222222222222</v>
      </c>
      <c r="W59" s="29">
        <f t="shared" si="2"/>
      </c>
      <c r="AA59" s="4">
        <f t="shared" si="3"/>
        <v>0.013472222222222222</v>
      </c>
      <c r="AB59" s="28" t="e">
        <f>SMALL((I59,K59,M59,O59,Q59,S59,U59),1)+SMALL((I59,K59,M59,O59,Q59,S59,U59),2)+SMALL((I59,K59,M59,O59,Q59,S59,U59),3)+SMALL((I59,K59,M59,O59,Q59,S59,U59),4)</f>
        <v>#NUM!</v>
      </c>
    </row>
    <row r="60" spans="2:28" ht="12.75">
      <c r="B60" s="19">
        <v>54</v>
      </c>
      <c r="C60" s="21">
        <f t="shared" si="0"/>
        <v>344</v>
      </c>
      <c r="D60" s="21">
        <f>C60-LARGE((H60,J60,L60,N60,P60,R60,T60),1)-LARGE((H60,J60,L60,N60,P60,R60,T60),2)</f>
        <v>244</v>
      </c>
      <c r="E60" s="20" t="str">
        <f>IF(F60="","",VLOOKUP(F60,Entrants!$B$4:$C$86,2))</f>
        <v>GARETH HOPE</v>
      </c>
      <c r="F60" s="19">
        <v>31</v>
      </c>
      <c r="G60" s="20"/>
      <c r="H60" s="24">
        <v>50</v>
      </c>
      <c r="I60" s="26"/>
      <c r="J60" s="24">
        <v>44</v>
      </c>
      <c r="K60" s="32">
        <v>0.011076388888888889</v>
      </c>
      <c r="L60" s="24">
        <v>50</v>
      </c>
      <c r="M60" s="32"/>
      <c r="N60" s="24">
        <v>50</v>
      </c>
      <c r="O60" s="26"/>
      <c r="P60" s="24">
        <v>50</v>
      </c>
      <c r="Q60" s="26"/>
      <c r="R60" s="24">
        <v>50</v>
      </c>
      <c r="S60" s="26"/>
      <c r="T60" s="24">
        <v>50</v>
      </c>
      <c r="U60" s="32"/>
      <c r="V60" s="27">
        <f t="shared" si="4"/>
        <v>0.011076388888888889</v>
      </c>
      <c r="W60" s="29">
        <f t="shared" si="2"/>
      </c>
      <c r="AA60" s="4">
        <f t="shared" si="3"/>
        <v>0.011076388888888889</v>
      </c>
      <c r="AB60" s="28" t="e">
        <f>SMALL((I60,K60,M60,O60,Q60,S60,U60),1)+SMALL((I60,K60,M60,O60,Q60,S60,U60),2)+SMALL((I60,K60,M60,O60,Q60,S60,U60),3)+SMALL((I60,K60,M60,O60,Q60,S60,U60),4)</f>
        <v>#NUM!</v>
      </c>
    </row>
    <row r="61" spans="2:28" ht="12.75">
      <c r="B61" s="19">
        <v>55</v>
      </c>
      <c r="C61" s="21">
        <f>H61+J61+L61+N61+P61+R61+T61</f>
        <v>350</v>
      </c>
      <c r="D61" s="21">
        <f>C61-LARGE((H61,J61,L61,N61,P61,R61,T61),1)-LARGE((H61,J61,L61,N61,P61,R61,T61),2)</f>
        <v>250</v>
      </c>
      <c r="E61" s="20" t="str">
        <f>IF(F61="","",VLOOKUP(F61,Entrants!$B$4:$C$86,2))</f>
        <v>ALAN KENNY</v>
      </c>
      <c r="F61" s="19">
        <v>36</v>
      </c>
      <c r="G61" s="20"/>
      <c r="H61" s="24">
        <v>50</v>
      </c>
      <c r="I61" s="26"/>
      <c r="J61" s="24">
        <v>50</v>
      </c>
      <c r="K61" s="26"/>
      <c r="L61" s="24">
        <v>50</v>
      </c>
      <c r="M61" s="26"/>
      <c r="N61" s="24">
        <v>50</v>
      </c>
      <c r="O61" s="26"/>
      <c r="P61" s="24">
        <v>50</v>
      </c>
      <c r="Q61" s="26"/>
      <c r="R61" s="24">
        <v>50</v>
      </c>
      <c r="S61" s="26"/>
      <c r="T61" s="24">
        <v>50</v>
      </c>
      <c r="U61" s="26"/>
      <c r="V61" s="27">
        <f t="shared" si="4"/>
      </c>
      <c r="W61" s="29">
        <f t="shared" si="2"/>
      </c>
      <c r="AA61" s="4">
        <f t="shared" si="3"/>
        <v>0</v>
      </c>
      <c r="AB61" s="28" t="e">
        <f>SMALL((I61,K61,M61,O61,Q61,S61,U61),1)+SMALL((I61,K61,M61,O61,Q61,S61,U61),2)+SMALL((I61,K61,M61,O61,Q61,S61,U61),3)+SMALL((I61,K61,M61,O61,Q61,S61,U61),4)</f>
        <v>#NUM!</v>
      </c>
    </row>
    <row r="62" spans="2:28" ht="12.75">
      <c r="B62" s="19">
        <v>56</v>
      </c>
      <c r="C62" s="21">
        <f t="shared" si="0"/>
        <v>350</v>
      </c>
      <c r="D62" s="21">
        <f>C62-LARGE((H62,J62,L62,N62,P62,R62,T62),1)-LARGE((H62,J62,L62,N62,P62,R62,T62),2)</f>
        <v>250</v>
      </c>
      <c r="E62" s="20" t="str">
        <f>IF(F62="","",VLOOKUP(F62,Entrants!$B$4:$C$86,2))</f>
        <v>BILL SMITH</v>
      </c>
      <c r="F62" s="19">
        <v>61</v>
      </c>
      <c r="G62" s="20"/>
      <c r="H62" s="24">
        <v>50</v>
      </c>
      <c r="I62" s="26"/>
      <c r="J62" s="24">
        <v>50</v>
      </c>
      <c r="K62" s="26"/>
      <c r="L62" s="24">
        <v>50</v>
      </c>
      <c r="M62" s="26"/>
      <c r="N62" s="24">
        <v>50</v>
      </c>
      <c r="O62" s="26"/>
      <c r="P62" s="24">
        <v>50</v>
      </c>
      <c r="Q62" s="26"/>
      <c r="R62" s="24">
        <v>50</v>
      </c>
      <c r="S62" s="26"/>
      <c r="T62" s="24">
        <v>50</v>
      </c>
      <c r="U62" s="26"/>
      <c r="V62" s="27">
        <f t="shared" si="4"/>
      </c>
      <c r="W62" s="29">
        <f t="shared" si="2"/>
      </c>
      <c r="AA62" s="4">
        <f t="shared" si="3"/>
        <v>0</v>
      </c>
      <c r="AB62" s="28" t="e">
        <f>SMALL((I62,K62,M62,O62,Q62,S62,U62),1)+SMALL((I62,K62,M62,O62,Q62,S62,U62),2)+SMALL((I62,K62,M62,O62,Q62,S62,U62),3)+SMALL((I62,K62,M62,O62,Q62,S62,U62),4)</f>
        <v>#NUM!</v>
      </c>
    </row>
    <row r="63" spans="2:28" ht="12.75">
      <c r="B63" s="19">
        <v>57</v>
      </c>
      <c r="C63" s="21">
        <f t="shared" si="0"/>
        <v>350</v>
      </c>
      <c r="D63" s="21">
        <f>C63-LARGE((H63,J63,L63,N63,P63,R63,T63),1)-LARGE((H63,J63,L63,N63,P63,R63,T63),2)</f>
        <v>250</v>
      </c>
      <c r="E63" s="20" t="str">
        <f>IF(F63="","",VLOOKUP(F63,Entrants!$B$4:$C$86,2))</f>
        <v>BOB NEAL</v>
      </c>
      <c r="F63" s="19">
        <v>45</v>
      </c>
      <c r="G63" s="20"/>
      <c r="H63" s="24">
        <v>50</v>
      </c>
      <c r="I63" s="26"/>
      <c r="J63" s="24">
        <v>50</v>
      </c>
      <c r="K63" s="26"/>
      <c r="L63" s="24">
        <v>50</v>
      </c>
      <c r="M63" s="26"/>
      <c r="N63" s="24">
        <v>50</v>
      </c>
      <c r="O63" s="26"/>
      <c r="P63" s="24">
        <v>50</v>
      </c>
      <c r="Q63" s="26"/>
      <c r="R63" s="24">
        <v>50</v>
      </c>
      <c r="S63" s="26"/>
      <c r="T63" s="24">
        <v>50</v>
      </c>
      <c r="U63" s="26"/>
      <c r="V63" s="27">
        <f t="shared" si="4"/>
      </c>
      <c r="W63" s="29">
        <f t="shared" si="2"/>
      </c>
      <c r="AA63" s="4">
        <f t="shared" si="3"/>
        <v>0</v>
      </c>
      <c r="AB63" s="28" t="e">
        <f>SMALL((I63,K63,M63,O63,Q63,S63,U63),1)+SMALL((I63,K63,M63,O63,Q63,S63,U63),2)+SMALL((I63,K63,M63,O63,Q63,S63,U63),3)+SMALL((I63,K63,M63,O63,Q63,S63,U63),4)</f>
        <v>#NUM!</v>
      </c>
    </row>
    <row r="64" spans="2:28" ht="12.75">
      <c r="B64" s="19">
        <v>58</v>
      </c>
      <c r="C64" s="21">
        <f t="shared" si="0"/>
        <v>350</v>
      </c>
      <c r="D64" s="21">
        <f>C64-LARGE((H64,J64,L64,N64,P64,R64,T64),1)-LARGE((H64,J64,L64,N64,P64,R64,T64),2)</f>
        <v>250</v>
      </c>
      <c r="E64" s="20" t="str">
        <f>IF(F64="","",VLOOKUP(F64,Entrants!$B$4:$C$86,2))</f>
        <v>BRIAN HEDLEY</v>
      </c>
      <c r="F64" s="19">
        <v>28</v>
      </c>
      <c r="G64" s="20"/>
      <c r="H64" s="24">
        <v>50</v>
      </c>
      <c r="I64" s="26"/>
      <c r="J64" s="24">
        <v>50</v>
      </c>
      <c r="K64" s="26"/>
      <c r="L64" s="24">
        <v>50</v>
      </c>
      <c r="M64" s="26"/>
      <c r="N64" s="24">
        <v>50</v>
      </c>
      <c r="O64" s="26"/>
      <c r="P64" s="24">
        <v>50</v>
      </c>
      <c r="Q64" s="26"/>
      <c r="R64" s="24">
        <v>50</v>
      </c>
      <c r="S64" s="26"/>
      <c r="T64" s="24">
        <v>50</v>
      </c>
      <c r="U64" s="26"/>
      <c r="V64" s="27">
        <f t="shared" si="4"/>
      </c>
      <c r="W64" s="29">
        <f t="shared" si="2"/>
      </c>
      <c r="AA64" s="4">
        <f t="shared" si="3"/>
        <v>0</v>
      </c>
      <c r="AB64" s="28" t="e">
        <f>SMALL((I64,K64,M64,O64,Q64,S64,U64),1)+SMALL((I64,K64,M64,O64,Q64,S64,U64),2)+SMALL((I64,K64,M64,O64,Q64,S64,U64),3)+SMALL((I64,K64,M64,O64,Q64,S64,U64),4)</f>
        <v>#NUM!</v>
      </c>
    </row>
    <row r="65" spans="2:28" ht="12.75">
      <c r="B65" s="19">
        <v>59</v>
      </c>
      <c r="C65" s="21">
        <f t="shared" si="0"/>
        <v>350</v>
      </c>
      <c r="D65" s="21">
        <f>C65-LARGE((H65,J65,L65,N65,P65,R65,T65),1)-LARGE((H65,J65,L65,N65,P65,R65,T65),2)</f>
        <v>250</v>
      </c>
      <c r="E65" s="20" t="str">
        <f>IF(F65="","",VLOOKUP(F65,Entrants!$B$4:$C$86,2))</f>
        <v>BRIAN SMITH</v>
      </c>
      <c r="F65" s="19">
        <v>62</v>
      </c>
      <c r="G65" s="20"/>
      <c r="H65" s="24">
        <v>50</v>
      </c>
      <c r="I65" s="26"/>
      <c r="J65" s="24">
        <v>50</v>
      </c>
      <c r="K65" s="26"/>
      <c r="L65" s="24">
        <v>50</v>
      </c>
      <c r="M65" s="26"/>
      <c r="N65" s="24">
        <v>50</v>
      </c>
      <c r="O65" s="26"/>
      <c r="P65" s="24">
        <v>50</v>
      </c>
      <c r="Q65" s="26"/>
      <c r="R65" s="24">
        <v>50</v>
      </c>
      <c r="S65" s="26"/>
      <c r="T65" s="24">
        <v>50</v>
      </c>
      <c r="U65" s="26"/>
      <c r="V65" s="27">
        <f t="shared" si="4"/>
      </c>
      <c r="W65" s="29">
        <f t="shared" si="2"/>
      </c>
      <c r="AA65" s="4">
        <f t="shared" si="3"/>
        <v>0</v>
      </c>
      <c r="AB65" s="28" t="e">
        <f>SMALL((I65,K65,M65,O65,Q65,S65,U65),1)+SMALL((I65,K65,M65,O65,Q65,S65,U65),2)+SMALL((I65,K65,M65,O65,Q65,S65,U65),3)+SMALL((I65,K65,M65,O65,Q65,S65,U65),4)</f>
        <v>#NUM!</v>
      </c>
    </row>
    <row r="66" spans="2:28" ht="12.75">
      <c r="B66" s="19">
        <v>60</v>
      </c>
      <c r="C66" s="21">
        <f t="shared" si="0"/>
        <v>350</v>
      </c>
      <c r="D66" s="21">
        <f>C66-LARGE((H66,J66,L66,N66,P66,R66,T66),1)-LARGE((H66,J66,L66,N66,P66,R66,T66),2)</f>
        <v>250</v>
      </c>
      <c r="E66" s="20" t="str">
        <f>IF(F66="","",VLOOKUP(F66,Entrants!$B$4:$C$86,2))</f>
        <v>CATH YOUNG</v>
      </c>
      <c r="F66" s="19">
        <v>77</v>
      </c>
      <c r="G66" s="20"/>
      <c r="H66" s="24">
        <v>50</v>
      </c>
      <c r="I66" s="26"/>
      <c r="J66" s="24">
        <v>50</v>
      </c>
      <c r="K66" s="26"/>
      <c r="L66" s="24">
        <v>50</v>
      </c>
      <c r="M66" s="26"/>
      <c r="N66" s="24">
        <v>50</v>
      </c>
      <c r="O66" s="26"/>
      <c r="P66" s="24">
        <v>50</v>
      </c>
      <c r="Q66" s="26"/>
      <c r="R66" s="24">
        <v>50</v>
      </c>
      <c r="S66" s="26"/>
      <c r="T66" s="24">
        <v>50</v>
      </c>
      <c r="U66" s="26"/>
      <c r="V66" s="27">
        <f t="shared" si="4"/>
      </c>
      <c r="W66" s="29">
        <f t="shared" si="2"/>
      </c>
      <c r="AA66" s="4">
        <f t="shared" si="3"/>
        <v>0</v>
      </c>
      <c r="AB66" s="28" t="e">
        <f>SMALL((I66,K66,M66,O66,Q66,S66,U66),1)+SMALL((I66,K66,M66,O66,Q66,S66,U66),2)+SMALL((I66,K66,M66,O66,Q66,S66,U66),3)+SMALL((I66,K66,M66,O66,Q66,S66,U66),4)</f>
        <v>#NUM!</v>
      </c>
    </row>
    <row r="67" spans="2:28" ht="12.75">
      <c r="B67" s="19">
        <v>61</v>
      </c>
      <c r="C67" s="21">
        <f>H67+J67+L67+N67+P67+R67+T67</f>
        <v>350</v>
      </c>
      <c r="D67" s="21">
        <f>C67-LARGE((H67,J67,L67,N67,P67,R67,T67),1)-LARGE((H67,J67,L67,N67,P67,R67,T67),2)</f>
        <v>250</v>
      </c>
      <c r="E67" s="20" t="str">
        <f>IF(F67="","",VLOOKUP(F67,Entrants!$B$4:$C$86,2))</f>
        <v>CLIFF HUMPHREY</v>
      </c>
      <c r="F67" s="19">
        <v>79</v>
      </c>
      <c r="G67" s="20"/>
      <c r="H67" s="24">
        <v>50</v>
      </c>
      <c r="I67" s="26"/>
      <c r="J67" s="24">
        <v>50</v>
      </c>
      <c r="K67" s="26"/>
      <c r="L67" s="24">
        <v>50</v>
      </c>
      <c r="M67" s="26"/>
      <c r="N67" s="24">
        <v>50</v>
      </c>
      <c r="O67" s="26"/>
      <c r="P67" s="24">
        <v>50</v>
      </c>
      <c r="Q67" s="26"/>
      <c r="R67" s="24">
        <v>50</v>
      </c>
      <c r="S67" s="26"/>
      <c r="T67" s="24">
        <v>50</v>
      </c>
      <c r="U67" s="26"/>
      <c r="V67" s="27">
        <f t="shared" si="4"/>
      </c>
      <c r="W67" s="29">
        <f t="shared" si="2"/>
      </c>
      <c r="AA67" s="4">
        <f t="shared" si="3"/>
        <v>0</v>
      </c>
      <c r="AB67" s="28" t="e">
        <f>SMALL((I67,K67,M67,O67,Q67,S67,U67),1)+SMALL((I67,K67,M67,O67,Q67,S67,U67),2)+SMALL((I67,K67,M67,O67,Q67,S67,U67),3)+SMALL((I67,K67,M67,O67,Q67,S67,U67),4)</f>
        <v>#NUM!</v>
      </c>
    </row>
    <row r="68" spans="2:28" ht="12.75">
      <c r="B68" s="19">
        <v>62</v>
      </c>
      <c r="C68" s="21">
        <f t="shared" si="0"/>
        <v>350</v>
      </c>
      <c r="D68" s="21">
        <f>C68-LARGE((H68,J68,L68,N68,P68,R68,T68),1)-LARGE((H68,J68,L68,N68,P68,R68,T68),2)</f>
        <v>250</v>
      </c>
      <c r="E68" s="20" t="str">
        <f>IF(F68="","",VLOOKUP(F68,Entrants!$B$4:$C$86,2))</f>
        <v>CLIVE RICHARDSON</v>
      </c>
      <c r="F68" s="19">
        <v>54</v>
      </c>
      <c r="G68" s="20"/>
      <c r="H68" s="24">
        <v>50</v>
      </c>
      <c r="I68" s="26"/>
      <c r="J68" s="24">
        <v>50</v>
      </c>
      <c r="K68" s="26"/>
      <c r="L68" s="24">
        <v>50</v>
      </c>
      <c r="M68" s="26"/>
      <c r="N68" s="24">
        <v>50</v>
      </c>
      <c r="O68" s="26"/>
      <c r="P68" s="24">
        <v>50</v>
      </c>
      <c r="Q68" s="26"/>
      <c r="R68" s="24">
        <v>50</v>
      </c>
      <c r="S68" s="26"/>
      <c r="T68" s="24">
        <v>50</v>
      </c>
      <c r="U68" s="26"/>
      <c r="V68" s="27">
        <f t="shared" si="4"/>
      </c>
      <c r="W68" s="29">
        <f t="shared" si="2"/>
      </c>
      <c r="AA68" s="4">
        <f t="shared" si="3"/>
        <v>0</v>
      </c>
      <c r="AB68" s="28" t="e">
        <f>SMALL((I68,K68,M68,O68,Q68,S68,U68),1)+SMALL((I68,K68,M68,O68,Q68,S68,U68),2)+SMALL((I68,K68,M68,O68,Q68,S68,U68),3)+SMALL((I68,K68,M68,O68,Q68,S68,U68),4)</f>
        <v>#NUM!</v>
      </c>
    </row>
    <row r="69" spans="2:28" ht="12.75">
      <c r="B69" s="19">
        <v>63</v>
      </c>
      <c r="C69" s="21">
        <f>H69+J69+L69+N69+P69+R69+T69</f>
        <v>350</v>
      </c>
      <c r="D69" s="21">
        <f>C69-LARGE((H69,J69,L69,N69,P69,R69,T69),1)-LARGE((H69,J69,L69,N69,P69,R69,T69),2)</f>
        <v>250</v>
      </c>
      <c r="E69" s="20" t="str">
        <f>IF(F69="","",VLOOKUP(F69,Entrants!$B$4:$C$86,2))</f>
        <v>DALE STAFFORD</v>
      </c>
      <c r="F69" s="19">
        <v>64</v>
      </c>
      <c r="G69" s="20"/>
      <c r="H69" s="24">
        <v>50</v>
      </c>
      <c r="I69" s="26"/>
      <c r="J69" s="24">
        <v>50</v>
      </c>
      <c r="K69" s="26"/>
      <c r="L69" s="24">
        <v>50</v>
      </c>
      <c r="M69" s="26"/>
      <c r="N69" s="24">
        <v>50</v>
      </c>
      <c r="O69" s="26"/>
      <c r="P69" s="24">
        <v>50</v>
      </c>
      <c r="Q69" s="26"/>
      <c r="R69" s="24">
        <v>50</v>
      </c>
      <c r="S69" s="26"/>
      <c r="T69" s="24">
        <v>50</v>
      </c>
      <c r="U69" s="26"/>
      <c r="V69" s="27">
        <f t="shared" si="4"/>
      </c>
      <c r="W69" s="29">
        <f t="shared" si="2"/>
      </c>
      <c r="AA69" s="4">
        <f t="shared" si="3"/>
        <v>0</v>
      </c>
      <c r="AB69" s="28" t="e">
        <f>SMALL((I69,K69,M69,O69,Q69,S69,U69),1)+SMALL((I69,K69,M69,O69,Q69,S69,U69),2)+SMALL((I69,K69,M69,O69,Q69,S69,U69),3)+SMALL((I69,K69,M69,O69,Q69,S69,U69),4)</f>
        <v>#NUM!</v>
      </c>
    </row>
    <row r="70" spans="2:28" ht="12.75">
      <c r="B70" s="19">
        <v>64</v>
      </c>
      <c r="C70" s="21">
        <f t="shared" si="0"/>
        <v>350</v>
      </c>
      <c r="D70" s="21">
        <f>C70-LARGE((H70,J70,L70,N70,P70,R70,T70),1)-LARGE((H70,J70,L70,N70,P70,R70,T70),2)</f>
        <v>250</v>
      </c>
      <c r="E70" s="20" t="str">
        <f>IF(F70="","",VLOOKUP(F70,Entrants!$B$4:$C$86,2))</f>
        <v>DAVE BROWN</v>
      </c>
      <c r="F70" s="19">
        <v>7</v>
      </c>
      <c r="G70" s="20"/>
      <c r="H70" s="24">
        <v>50</v>
      </c>
      <c r="I70" s="26"/>
      <c r="J70" s="24">
        <v>50</v>
      </c>
      <c r="K70" s="26"/>
      <c r="L70" s="24">
        <v>50</v>
      </c>
      <c r="M70" s="26"/>
      <c r="N70" s="24">
        <v>50</v>
      </c>
      <c r="O70" s="26"/>
      <c r="P70" s="24">
        <v>50</v>
      </c>
      <c r="Q70" s="26"/>
      <c r="R70" s="24">
        <v>50</v>
      </c>
      <c r="S70" s="26"/>
      <c r="T70" s="24">
        <v>50</v>
      </c>
      <c r="U70" s="26"/>
      <c r="V70" s="27">
        <f t="shared" si="4"/>
      </c>
      <c r="W70" s="29">
        <f t="shared" si="2"/>
      </c>
      <c r="AA70" s="4">
        <f t="shared" si="3"/>
        <v>0</v>
      </c>
      <c r="AB70" s="28" t="e">
        <f>SMALL((I70,K70,M70,O70,Q70,S70,U70),1)+SMALL((I70,K70,M70,O70,Q70,S70,U70),2)+SMALL((I70,K70,M70,O70,Q70,S70,U70),3)+SMALL((I70,K70,M70,O70,Q70,S70,U70),4)</f>
        <v>#NUM!</v>
      </c>
    </row>
    <row r="71" spans="2:28" ht="12.75">
      <c r="B71" s="19">
        <v>65</v>
      </c>
      <c r="C71" s="21">
        <f t="shared" si="0"/>
        <v>350</v>
      </c>
      <c r="D71" s="21">
        <f>C71-LARGE((H71,J71,L71,N71,P71,R71,T71),1)-LARGE((H71,J71,L71,N71,P71,R71,T71),2)</f>
        <v>250</v>
      </c>
      <c r="E71" s="20" t="str">
        <f>IF(F71="","",VLOOKUP(F71,Entrants!$B$4:$C$86,2))</f>
        <v>DAVID HENDRY</v>
      </c>
      <c r="F71" s="19">
        <v>29</v>
      </c>
      <c r="G71" s="20"/>
      <c r="H71" s="24">
        <v>50</v>
      </c>
      <c r="I71" s="26"/>
      <c r="J71" s="24">
        <v>50</v>
      </c>
      <c r="K71" s="26"/>
      <c r="L71" s="24">
        <v>50</v>
      </c>
      <c r="M71" s="26"/>
      <c r="N71" s="24">
        <v>50</v>
      </c>
      <c r="O71" s="26"/>
      <c r="P71" s="24">
        <v>50</v>
      </c>
      <c r="Q71" s="26"/>
      <c r="R71" s="24">
        <v>50</v>
      </c>
      <c r="S71" s="26"/>
      <c r="T71" s="24">
        <v>50</v>
      </c>
      <c r="U71" s="26"/>
      <c r="V71" s="27">
        <f t="shared" si="4"/>
      </c>
      <c r="W71" s="29">
        <f t="shared" si="2"/>
      </c>
      <c r="AA71" s="4">
        <f t="shared" si="3"/>
        <v>0</v>
      </c>
      <c r="AB71" s="28" t="e">
        <f>SMALL((I71,K71,M71,O71,Q71,S71,U71),1)+SMALL((I71,K71,M71,O71,Q71,S71,U71),2)+SMALL((I71,K71,M71,O71,Q71,S71,U71),3)+SMALL((I71,K71,M71,O71,Q71,S71,U71),4)</f>
        <v>#NUM!</v>
      </c>
    </row>
    <row r="72" spans="2:28" ht="12.75">
      <c r="B72" s="19">
        <v>66</v>
      </c>
      <c r="C72" s="21">
        <f t="shared" si="0"/>
        <v>350</v>
      </c>
      <c r="D72" s="21">
        <f>C72-LARGE((H72,J72,L72,N72,P72,R72,T72),1)-LARGE((H72,J72,L72,N72,P72,R72,T72),2)</f>
        <v>250</v>
      </c>
      <c r="E72" s="20" t="str">
        <f>IF(F72="","",VLOOKUP(F72,Entrants!$B$4:$C$86,2))</f>
        <v>DAVID ROE</v>
      </c>
      <c r="F72" s="19">
        <v>59</v>
      </c>
      <c r="G72" s="20"/>
      <c r="H72" s="24">
        <v>50</v>
      </c>
      <c r="I72" s="26"/>
      <c r="J72" s="24">
        <v>50</v>
      </c>
      <c r="K72" s="26"/>
      <c r="L72" s="24">
        <v>50</v>
      </c>
      <c r="M72" s="26"/>
      <c r="N72" s="24">
        <v>50</v>
      </c>
      <c r="O72" s="26"/>
      <c r="P72" s="24">
        <v>50</v>
      </c>
      <c r="Q72" s="26"/>
      <c r="R72" s="24">
        <v>50</v>
      </c>
      <c r="S72" s="26"/>
      <c r="T72" s="24">
        <v>50</v>
      </c>
      <c r="U72" s="26"/>
      <c r="V72" s="27">
        <f aca="true" t="shared" si="5" ref="V72:V91">IF(AA72&gt;0,AA72,"")</f>
      </c>
      <c r="W72" s="29">
        <f aca="true" t="shared" si="6" ref="W72:W91">IF(ISNUMBER(AB72),AB72,"")</f>
      </c>
      <c r="AA72" s="4">
        <f aca="true" t="shared" si="7" ref="AA72:AA91">MIN(I72,K72,M72,O72,Q72,S72,U72)</f>
        <v>0</v>
      </c>
      <c r="AB72" s="28" t="e">
        <f>SMALL((I72,K72,M72,O72,Q72,S72,U72),1)+SMALL((I72,K72,M72,O72,Q72,S72,U72),2)+SMALL((I72,K72,M72,O72,Q72,S72,U72),3)+SMALL((I72,K72,M72,O72,Q72,S72,U72),4)</f>
        <v>#NUM!</v>
      </c>
    </row>
    <row r="73" spans="2:28" ht="12.75">
      <c r="B73" s="19">
        <v>67</v>
      </c>
      <c r="C73" s="21">
        <f t="shared" si="0"/>
        <v>350</v>
      </c>
      <c r="D73" s="21">
        <f>C73-LARGE((H73,J73,L73,N73,P73,R73,T73),1)-LARGE((H73,J73,L73,N73,P73,R73,T73),2)</f>
        <v>250</v>
      </c>
      <c r="E73" s="20" t="str">
        <f>IF(F73="","",VLOOKUP(F73,Entrants!$B$4:$C$86,2))</f>
        <v>HOWARD BROADWAY</v>
      </c>
      <c r="F73" s="19">
        <v>5</v>
      </c>
      <c r="G73" s="20"/>
      <c r="H73" s="24">
        <v>50</v>
      </c>
      <c r="I73" s="26"/>
      <c r="J73" s="24">
        <v>50</v>
      </c>
      <c r="K73" s="26"/>
      <c r="L73" s="24">
        <v>50</v>
      </c>
      <c r="M73" s="26"/>
      <c r="N73" s="24">
        <v>50</v>
      </c>
      <c r="O73" s="26"/>
      <c r="P73" s="24">
        <v>50</v>
      </c>
      <c r="Q73" s="26"/>
      <c r="R73" s="24">
        <v>50</v>
      </c>
      <c r="S73" s="26"/>
      <c r="T73" s="24">
        <v>50</v>
      </c>
      <c r="U73" s="26"/>
      <c r="V73" s="27">
        <f t="shared" si="5"/>
      </c>
      <c r="W73" s="29">
        <f t="shared" si="6"/>
      </c>
      <c r="AA73" s="4">
        <f t="shared" si="7"/>
        <v>0</v>
      </c>
      <c r="AB73" s="28" t="e">
        <f>SMALL((I73,K73,M73,O73,Q73,S73,U73),1)+SMALL((I73,K73,M73,O73,Q73,S73,U73),2)+SMALL((I73,K73,M73,O73,Q73,S73,U73),3)+SMALL((I73,K73,M73,O73,Q73,S73,U73),4)</f>
        <v>#NUM!</v>
      </c>
    </row>
    <row r="74" spans="2:28" ht="12.75">
      <c r="B74" s="19">
        <v>68</v>
      </c>
      <c r="C74" s="21">
        <f t="shared" si="0"/>
        <v>350</v>
      </c>
      <c r="D74" s="21">
        <f>C74-LARGE((H74,J74,L74,N74,P74,R74,T74),1)-LARGE((H74,J74,L74,N74,P74,R74,T74),2)</f>
        <v>250</v>
      </c>
      <c r="E74" s="20" t="str">
        <f>IF(F74="","",VLOOKUP(F74,Entrants!$B$4:$C$86,2))</f>
        <v>JOHN BRYAN</v>
      </c>
      <c r="F74" s="19">
        <v>10</v>
      </c>
      <c r="G74" s="20"/>
      <c r="H74" s="24">
        <v>50</v>
      </c>
      <c r="I74" s="26"/>
      <c r="J74" s="24">
        <v>50</v>
      </c>
      <c r="K74" s="26"/>
      <c r="L74" s="24">
        <v>50</v>
      </c>
      <c r="M74" s="26"/>
      <c r="N74" s="24">
        <v>50</v>
      </c>
      <c r="O74" s="26"/>
      <c r="P74" s="24">
        <v>50</v>
      </c>
      <c r="Q74" s="26"/>
      <c r="R74" s="24">
        <v>50</v>
      </c>
      <c r="S74" s="26"/>
      <c r="T74" s="24">
        <v>50</v>
      </c>
      <c r="U74" s="26"/>
      <c r="V74" s="27">
        <f t="shared" si="5"/>
      </c>
      <c r="W74" s="29">
        <f t="shared" si="6"/>
      </c>
      <c r="AA74" s="4">
        <f t="shared" si="7"/>
        <v>0</v>
      </c>
      <c r="AB74" s="28" t="e">
        <f>SMALL((I74,K74,M74,O74,Q74,S74,U74),1)+SMALL((I74,K74,M74,O74,Q74,S74,U74),2)+SMALL((I74,K74,M74,O74,Q74,S74,U74),3)+SMALL((I74,K74,M74,O74,Q74,S74,U74),4)</f>
        <v>#NUM!</v>
      </c>
    </row>
    <row r="75" spans="2:28" ht="12.75">
      <c r="B75" s="19">
        <v>69</v>
      </c>
      <c r="C75" s="21">
        <f t="shared" si="0"/>
        <v>350</v>
      </c>
      <c r="D75" s="21">
        <f>C75-LARGE((H75,J75,L75,N75,P75,R75,T75),1)-LARGE((H75,J75,L75,N75,P75,R75,T75),2)</f>
        <v>250</v>
      </c>
      <c r="E75" s="20" t="str">
        <f>IF(F75="","",VLOOKUP(F75,Entrants!$B$4:$C$86,2))</f>
        <v>KEITH ROBSON</v>
      </c>
      <c r="F75" s="19">
        <v>52</v>
      </c>
      <c r="G75" s="20"/>
      <c r="H75" s="24">
        <v>50</v>
      </c>
      <c r="I75" s="26"/>
      <c r="J75" s="24">
        <v>50</v>
      </c>
      <c r="K75" s="26"/>
      <c r="L75" s="24">
        <v>50</v>
      </c>
      <c r="M75" s="26"/>
      <c r="N75" s="24">
        <v>50</v>
      </c>
      <c r="O75" s="26"/>
      <c r="P75" s="24">
        <v>50</v>
      </c>
      <c r="Q75" s="26"/>
      <c r="R75" s="24">
        <v>50</v>
      </c>
      <c r="S75" s="26"/>
      <c r="T75" s="24">
        <v>50</v>
      </c>
      <c r="U75" s="26"/>
      <c r="V75" s="27">
        <f t="shared" si="5"/>
      </c>
      <c r="W75" s="29">
        <f t="shared" si="6"/>
      </c>
      <c r="AA75" s="4">
        <f t="shared" si="7"/>
        <v>0</v>
      </c>
      <c r="AB75" s="28" t="e">
        <f>SMALL((I75,K75,M75,O75,Q75,S75,U75),1)+SMALL((I75,K75,M75,O75,Q75,S75,U75),2)+SMALL((I75,K75,M75,O75,Q75,S75,U75),3)+SMALL((I75,K75,M75,O75,Q75,S75,U75),4)</f>
        <v>#NUM!</v>
      </c>
    </row>
    <row r="76" spans="2:28" ht="12.75">
      <c r="B76" s="19">
        <v>70</v>
      </c>
      <c r="C76" s="21">
        <f t="shared" si="0"/>
        <v>350</v>
      </c>
      <c r="D76" s="21">
        <f>C76-LARGE((H76,J76,L76,N76,P76,R76,T76),1)-LARGE((H76,J76,L76,N76,P76,R76,T76),2)</f>
        <v>250</v>
      </c>
      <c r="E76" s="20" t="str">
        <f>IF(F76="","",VLOOKUP(F76,Entrants!$B$4:$C$86,2))</f>
        <v>KENN TURNBULL</v>
      </c>
      <c r="F76" s="19">
        <v>67</v>
      </c>
      <c r="G76" s="20"/>
      <c r="H76" s="24">
        <v>50</v>
      </c>
      <c r="I76" s="26"/>
      <c r="J76" s="24">
        <v>50</v>
      </c>
      <c r="K76" s="26"/>
      <c r="L76" s="24">
        <v>50</v>
      </c>
      <c r="M76" s="26"/>
      <c r="N76" s="24">
        <v>50</v>
      </c>
      <c r="O76" s="26"/>
      <c r="P76" s="24">
        <v>50</v>
      </c>
      <c r="Q76" s="26"/>
      <c r="R76" s="24">
        <v>50</v>
      </c>
      <c r="S76" s="26"/>
      <c r="T76" s="24">
        <v>50</v>
      </c>
      <c r="U76" s="26"/>
      <c r="V76" s="27">
        <f t="shared" si="5"/>
      </c>
      <c r="W76" s="29">
        <f t="shared" si="6"/>
      </c>
      <c r="AA76" s="4">
        <f t="shared" si="7"/>
        <v>0</v>
      </c>
      <c r="AB76" s="28" t="e">
        <f>SMALL((I76,K76,M76,O76,Q76,S76,U76),1)+SMALL((I76,K76,M76,O76,Q76,S76,U76),2)+SMALL((I76,K76,M76,O76,Q76,S76,U76),3)+SMALL((I76,K76,M76,O76,Q76,S76,U76),4)</f>
        <v>#NUM!</v>
      </c>
    </row>
    <row r="77" spans="2:28" ht="12.75">
      <c r="B77" s="19">
        <v>71</v>
      </c>
      <c r="C77" s="21">
        <f>H77+J77+L77+N77+P77+R77+T77</f>
        <v>350</v>
      </c>
      <c r="D77" s="21">
        <f>C77-LARGE((H77,J77,L77,N77,P77,R77,T77),1)-LARGE((H77,J77,L77,N77,P77,R77,T77),2)</f>
        <v>250</v>
      </c>
      <c r="E77" s="20" t="str">
        <f>IF(F77="","",VLOOKUP(F77,Entrants!$B$4:$C$86,2))</f>
        <v>LIZ FREEMAN</v>
      </c>
      <c r="F77" s="19">
        <v>38</v>
      </c>
      <c r="G77" s="20"/>
      <c r="H77" s="24">
        <v>50</v>
      </c>
      <c r="I77" s="26"/>
      <c r="J77" s="24">
        <v>50</v>
      </c>
      <c r="K77" s="26"/>
      <c r="L77" s="24">
        <v>50</v>
      </c>
      <c r="M77" s="26"/>
      <c r="N77" s="24">
        <v>50</v>
      </c>
      <c r="O77" s="26"/>
      <c r="P77" s="24">
        <v>50</v>
      </c>
      <c r="Q77" s="26"/>
      <c r="R77" s="24">
        <v>50</v>
      </c>
      <c r="S77" s="26"/>
      <c r="T77" s="24">
        <v>50</v>
      </c>
      <c r="U77" s="26"/>
      <c r="V77" s="27">
        <f t="shared" si="5"/>
      </c>
      <c r="W77" s="29">
        <f t="shared" si="6"/>
      </c>
      <c r="AA77" s="4">
        <f t="shared" si="7"/>
        <v>0</v>
      </c>
      <c r="AB77" s="28" t="e">
        <f>SMALL((I77,K77,M77,O77,Q77,S77,U77),1)+SMALL((I77,K77,M77,O77,Q77,S77,U77),2)+SMALL((I77,K77,M77,O77,Q77,S77,U77),3)+SMALL((I77,K77,M77,O77,Q77,S77,U77),4)</f>
        <v>#NUM!</v>
      </c>
    </row>
    <row r="78" spans="2:28" ht="12.75">
      <c r="B78" s="19">
        <v>72</v>
      </c>
      <c r="C78" s="21">
        <f>H78+J78+L78+N78+P78+R78+T78</f>
        <v>350</v>
      </c>
      <c r="D78" s="21">
        <f>C78-LARGE((H78,J78,L78,N78,P78,R78,T78),1)-LARGE((H78,J78,L78,N78,P78,R78,T78),2)</f>
        <v>250</v>
      </c>
      <c r="E78" s="20" t="str">
        <f>IF(F78="","",VLOOKUP(F78,Entrants!$B$4:$C$86,2))</f>
        <v>MARK WALBANK</v>
      </c>
      <c r="F78" s="19">
        <v>70</v>
      </c>
      <c r="G78" s="20"/>
      <c r="H78" s="24">
        <v>50</v>
      </c>
      <c r="I78" s="26"/>
      <c r="J78" s="24">
        <v>50</v>
      </c>
      <c r="K78" s="26"/>
      <c r="L78" s="24">
        <v>50</v>
      </c>
      <c r="M78" s="26"/>
      <c r="N78" s="24">
        <v>50</v>
      </c>
      <c r="O78" s="26"/>
      <c r="P78" s="24">
        <v>50</v>
      </c>
      <c r="Q78" s="26"/>
      <c r="R78" s="24">
        <v>50</v>
      </c>
      <c r="S78" s="26"/>
      <c r="T78" s="24">
        <v>50</v>
      </c>
      <c r="U78" s="26"/>
      <c r="V78" s="27">
        <f t="shared" si="5"/>
      </c>
      <c r="W78" s="29">
        <f t="shared" si="6"/>
      </c>
      <c r="AA78" s="4">
        <f t="shared" si="7"/>
        <v>0</v>
      </c>
      <c r="AB78" s="28" t="e">
        <f>SMALL((I78,K78,M78,O78,Q78,S78,U78),1)+SMALL((I78,K78,M78,O78,Q78,S78,U78),2)+SMALL((I78,K78,M78,O78,Q78,S78,U78),3)+SMALL((I78,K78,M78,O78,Q78,S78,U78),4)</f>
        <v>#NUM!</v>
      </c>
    </row>
    <row r="79" spans="2:28" ht="12.75">
      <c r="B79" s="19">
        <v>73</v>
      </c>
      <c r="C79" s="21">
        <f t="shared" si="0"/>
        <v>350</v>
      </c>
      <c r="D79" s="21">
        <f>C79-LARGE((H79,J79,L79,N79,P79,R79,T79),1)-LARGE((H79,J79,L79,N79,P79,R79,T79),2)</f>
        <v>250</v>
      </c>
      <c r="E79" s="20" t="str">
        <f>IF(F79="","",VLOOKUP(F79,Entrants!$B$4:$C$86,2))</f>
        <v>MICHAEL STOTT</v>
      </c>
      <c r="F79" s="19">
        <v>66</v>
      </c>
      <c r="G79" s="20"/>
      <c r="H79" s="24">
        <v>50</v>
      </c>
      <c r="I79" s="26"/>
      <c r="J79" s="24">
        <v>50</v>
      </c>
      <c r="K79" s="26"/>
      <c r="L79" s="24">
        <v>50</v>
      </c>
      <c r="M79" s="26"/>
      <c r="N79" s="24">
        <v>50</v>
      </c>
      <c r="O79" s="26"/>
      <c r="P79" s="24">
        <v>50</v>
      </c>
      <c r="Q79" s="26"/>
      <c r="R79" s="24">
        <v>50</v>
      </c>
      <c r="S79" s="26"/>
      <c r="T79" s="24">
        <v>50</v>
      </c>
      <c r="U79" s="26"/>
      <c r="V79" s="27">
        <f t="shared" si="5"/>
      </c>
      <c r="W79" s="29">
        <f t="shared" si="6"/>
      </c>
      <c r="AA79" s="4">
        <f t="shared" si="7"/>
        <v>0</v>
      </c>
      <c r="AB79" s="28" t="e">
        <f>SMALL((I79,K79,M79,O79,Q79,S79,U79),1)+SMALL((I79,K79,M79,O79,Q79,S79,U79),2)+SMALL((I79,K79,M79,O79,Q79,S79,U79),3)+SMALL((I79,K79,M79,O79,Q79,S79,U79),4)</f>
        <v>#NUM!</v>
      </c>
    </row>
    <row r="80" spans="2:28" ht="12.75">
      <c r="B80" s="19">
        <v>74</v>
      </c>
      <c r="C80" s="21">
        <f t="shared" si="0"/>
        <v>350</v>
      </c>
      <c r="D80" s="21">
        <f>C80-LARGE((H80,J80,L80,N80,P80,R80,T80),1)-LARGE((H80,J80,L80,N80,P80,R80,T80),2)</f>
        <v>250</v>
      </c>
      <c r="E80" s="20" t="str">
        <f>IF(F80="","",VLOOKUP(F80,Entrants!$B$4:$C$86,2))</f>
        <v>MICK RAINBOW</v>
      </c>
      <c r="F80" s="19">
        <v>49</v>
      </c>
      <c r="G80" s="20"/>
      <c r="H80" s="24">
        <v>50</v>
      </c>
      <c r="I80" s="26"/>
      <c r="J80" s="24">
        <v>50</v>
      </c>
      <c r="K80" s="26"/>
      <c r="L80" s="24">
        <v>50</v>
      </c>
      <c r="M80" s="26"/>
      <c r="N80" s="24">
        <v>50</v>
      </c>
      <c r="O80" s="26"/>
      <c r="P80" s="24">
        <v>50</v>
      </c>
      <c r="Q80" s="26"/>
      <c r="R80" s="24">
        <v>50</v>
      </c>
      <c r="S80" s="26"/>
      <c r="T80" s="24">
        <v>50</v>
      </c>
      <c r="U80" s="26"/>
      <c r="V80" s="27">
        <f t="shared" si="5"/>
      </c>
      <c r="W80" s="29">
        <f t="shared" si="6"/>
      </c>
      <c r="AA80" s="4">
        <f t="shared" si="7"/>
        <v>0</v>
      </c>
      <c r="AB80" s="28" t="e">
        <f>SMALL((I80,K80,M80,O80,Q80,S80,U80),1)+SMALL((I80,K80,M80,O80,Q80,S80,U80),2)+SMALL((I80,K80,M80,O80,Q80,S80,U80),3)+SMALL((I80,K80,M80,O80,Q80,S80,U80),4)</f>
        <v>#NUM!</v>
      </c>
    </row>
    <row r="81" spans="2:28" ht="12.75">
      <c r="B81" s="19">
        <v>75</v>
      </c>
      <c r="C81" s="21">
        <f t="shared" si="0"/>
        <v>350</v>
      </c>
      <c r="D81" s="21">
        <f>C81-LARGE((H81,J81,L81,N81,P81,R81,T81),1)-LARGE((H81,J81,L81,N81,P81,R81,T81),2)</f>
        <v>250</v>
      </c>
      <c r="E81" s="20" t="str">
        <f>IF(F81="","",VLOOKUP(F81,Entrants!$B$4:$C$86,2))</f>
        <v>PAUL RICHARDSON</v>
      </c>
      <c r="F81" s="19">
        <v>53</v>
      </c>
      <c r="G81" s="20"/>
      <c r="H81" s="24">
        <v>50</v>
      </c>
      <c r="I81" s="26"/>
      <c r="J81" s="24">
        <v>50</v>
      </c>
      <c r="K81" s="26"/>
      <c r="L81" s="24">
        <v>50</v>
      </c>
      <c r="M81" s="26"/>
      <c r="N81" s="24">
        <v>50</v>
      </c>
      <c r="O81" s="26"/>
      <c r="P81" s="24">
        <v>50</v>
      </c>
      <c r="Q81" s="26"/>
      <c r="R81" s="24">
        <v>50</v>
      </c>
      <c r="S81" s="26"/>
      <c r="T81" s="24">
        <v>50</v>
      </c>
      <c r="U81" s="26"/>
      <c r="V81" s="27">
        <f t="shared" si="5"/>
      </c>
      <c r="W81" s="29">
        <f t="shared" si="6"/>
      </c>
      <c r="AA81" s="4">
        <f t="shared" si="7"/>
        <v>0</v>
      </c>
      <c r="AB81" s="28" t="e">
        <f>SMALL((I81,K81,M81,O81,Q81,S81,U81),1)+SMALL((I81,K81,M81,O81,Q81,S81,U81),2)+SMALL((I81,K81,M81,O81,Q81,S81,U81),3)+SMALL((I81,K81,M81,O81,Q81,S81,U81),4)</f>
        <v>#NUM!</v>
      </c>
    </row>
    <row r="82" spans="2:28" ht="12.75">
      <c r="B82" s="19">
        <v>76</v>
      </c>
      <c r="C82" s="21">
        <f t="shared" si="0"/>
        <v>350</v>
      </c>
      <c r="D82" s="21">
        <f>C82-LARGE((H82,J82,L82,N82,P82,R82,T82),1)-LARGE((H82,J82,L82,N82,P82,R82,T82),2)</f>
        <v>250</v>
      </c>
      <c r="E82" s="20" t="str">
        <f>IF(F82="","",VLOOKUP(F82,Entrants!$B$4:$C$86,2))</f>
        <v>PAUL TURNBULL</v>
      </c>
      <c r="F82" s="19">
        <v>68</v>
      </c>
      <c r="G82" s="20"/>
      <c r="H82" s="24">
        <v>50</v>
      </c>
      <c r="I82" s="26"/>
      <c r="J82" s="24">
        <v>50</v>
      </c>
      <c r="K82" s="26"/>
      <c r="L82" s="24">
        <v>50</v>
      </c>
      <c r="M82" s="26"/>
      <c r="N82" s="24">
        <v>50</v>
      </c>
      <c r="O82" s="26"/>
      <c r="P82" s="24">
        <v>50</v>
      </c>
      <c r="Q82" s="26"/>
      <c r="R82" s="24">
        <v>50</v>
      </c>
      <c r="S82" s="26"/>
      <c r="T82" s="24">
        <v>50</v>
      </c>
      <c r="U82" s="26"/>
      <c r="V82" s="27">
        <f t="shared" si="5"/>
      </c>
      <c r="W82" s="29">
        <f t="shared" si="6"/>
      </c>
      <c r="AA82" s="4">
        <f t="shared" si="7"/>
        <v>0</v>
      </c>
      <c r="AB82" s="28" t="e">
        <f>SMALL((I82,K82,M82,O82,Q82,S82,U82),1)+SMALL((I82,K82,M82,O82,Q82,S82,U82),2)+SMALL((I82,K82,M82,O82,Q82,S82,U82),3)+SMALL((I82,K82,M82,O82,Q82,S82,U82),4)</f>
        <v>#NUM!</v>
      </c>
    </row>
    <row r="83" spans="2:28" ht="12.75">
      <c r="B83" s="19">
        <v>77</v>
      </c>
      <c r="C83" s="21">
        <f t="shared" si="0"/>
        <v>350</v>
      </c>
      <c r="D83" s="21">
        <f>C83-LARGE((H83,J83,L83,N83,P83,R83,T83),1)-LARGE((H83,J83,L83,N83,P83,R83,T83),2)</f>
        <v>250</v>
      </c>
      <c r="E83" s="20" t="str">
        <f>IF(F83="","",VLOOKUP(F83,Entrants!$B$4:$C$86,2))</f>
        <v>ROB MARSHALL</v>
      </c>
      <c r="F83" s="19">
        <v>40</v>
      </c>
      <c r="G83" s="20"/>
      <c r="H83" s="24">
        <v>50</v>
      </c>
      <c r="I83" s="26"/>
      <c r="J83" s="24">
        <v>50</v>
      </c>
      <c r="K83" s="26"/>
      <c r="L83" s="24">
        <v>50</v>
      </c>
      <c r="M83" s="26"/>
      <c r="N83" s="24">
        <v>50</v>
      </c>
      <c r="O83" s="26"/>
      <c r="P83" s="24">
        <v>50</v>
      </c>
      <c r="Q83" s="26"/>
      <c r="R83" s="24">
        <v>50</v>
      </c>
      <c r="S83" s="26"/>
      <c r="T83" s="24">
        <v>50</v>
      </c>
      <c r="U83" s="26"/>
      <c r="V83" s="27">
        <f t="shared" si="5"/>
      </c>
      <c r="W83" s="29">
        <f t="shared" si="6"/>
      </c>
      <c r="AA83" s="4">
        <f t="shared" si="7"/>
        <v>0</v>
      </c>
      <c r="AB83" s="28" t="e">
        <f>SMALL((I83,K83,M83,O83,Q83,S83,U83),1)+SMALL((I83,K83,M83,O83,Q83,S83,U83),2)+SMALL((I83,K83,M83,O83,Q83,S83,U83),3)+SMALL((I83,K83,M83,O83,Q83,S83,U83),4)</f>
        <v>#NUM!</v>
      </c>
    </row>
    <row r="84" spans="2:28" ht="12.75">
      <c r="B84" s="19">
        <v>78</v>
      </c>
      <c r="C84" s="21">
        <f t="shared" si="0"/>
        <v>350</v>
      </c>
      <c r="D84" s="21">
        <f>C84-LARGE((H84,J84,L84,N84,P84,R84,T84),1)-LARGE((H84,J84,L84,N84,P84,R84,T84),2)</f>
        <v>250</v>
      </c>
      <c r="E84" s="20" t="str">
        <f>IF(F84="","",VLOOKUP(F84,Entrants!$B$4:$C$86,2))</f>
        <v>SHARON PERCY</v>
      </c>
      <c r="F84" s="19">
        <v>47</v>
      </c>
      <c r="G84" s="20"/>
      <c r="H84" s="24">
        <v>50</v>
      </c>
      <c r="I84" s="26"/>
      <c r="J84" s="24">
        <v>50</v>
      </c>
      <c r="K84" s="26"/>
      <c r="L84" s="24">
        <v>50</v>
      </c>
      <c r="M84" s="26"/>
      <c r="N84" s="24">
        <v>50</v>
      </c>
      <c r="O84" s="26"/>
      <c r="P84" s="24">
        <v>50</v>
      </c>
      <c r="Q84" s="26"/>
      <c r="R84" s="24">
        <v>50</v>
      </c>
      <c r="S84" s="26"/>
      <c r="T84" s="24">
        <v>50</v>
      </c>
      <c r="U84" s="26"/>
      <c r="V84" s="27">
        <f t="shared" si="5"/>
      </c>
      <c r="W84" s="29">
        <f t="shared" si="6"/>
      </c>
      <c r="AA84" s="4">
        <f t="shared" si="7"/>
        <v>0</v>
      </c>
      <c r="AB84" s="28" t="e">
        <f>SMALL((I84,K84,M84,O84,Q84,S84,U84),1)+SMALL((I84,K84,M84,O84,Q84,S84,U84),2)+SMALL((I84,K84,M84,O84,Q84,S84,U84),3)+SMALL((I84,K84,M84,O84,Q84,S84,U84),4)</f>
        <v>#NUM!</v>
      </c>
    </row>
    <row r="85" spans="2:28" ht="12.75">
      <c r="B85" s="19">
        <v>79</v>
      </c>
      <c r="C85" s="21">
        <f t="shared" si="0"/>
        <v>350</v>
      </c>
      <c r="D85" s="21">
        <f>C85-LARGE((H85,J85,L85,N85,P85,R85,T85),1)-LARGE((H85,J85,L85,N85,P85,R85,T85),2)</f>
        <v>250</v>
      </c>
      <c r="E85" s="20" t="str">
        <f>IF(F85="","",VLOOKUP(F85,Entrants!$B$4:$C$86,2))</f>
        <v>SHEILA GREENER</v>
      </c>
      <c r="F85" s="19">
        <v>25</v>
      </c>
      <c r="G85" s="20"/>
      <c r="H85" s="24">
        <v>50</v>
      </c>
      <c r="I85" s="26"/>
      <c r="J85" s="24">
        <v>50</v>
      </c>
      <c r="K85" s="26"/>
      <c r="L85" s="24">
        <v>50</v>
      </c>
      <c r="M85" s="26"/>
      <c r="N85" s="24">
        <v>50</v>
      </c>
      <c r="O85" s="26"/>
      <c r="P85" s="24">
        <v>50</v>
      </c>
      <c r="Q85" s="26"/>
      <c r="R85" s="24">
        <v>50</v>
      </c>
      <c r="S85" s="26"/>
      <c r="T85" s="24">
        <v>50</v>
      </c>
      <c r="U85" s="26"/>
      <c r="V85" s="27">
        <f t="shared" si="5"/>
      </c>
      <c r="W85" s="29">
        <f t="shared" si="6"/>
      </c>
      <c r="AA85" s="4">
        <f t="shared" si="7"/>
        <v>0</v>
      </c>
      <c r="AB85" s="28" t="e">
        <f>SMALL((I85,K85,M85,O85,Q85,S85,U85),1)+SMALL((I85,K85,M85,O85,Q85,S85,U85),2)+SMALL((I85,K85,M85,O85,Q85,S85,U85),3)+SMALL((I85,K85,M85,O85,Q85,S85,U85),4)</f>
        <v>#NUM!</v>
      </c>
    </row>
    <row r="86" spans="2:28" ht="12.75">
      <c r="B86" s="19">
        <v>80</v>
      </c>
      <c r="C86" s="21">
        <f t="shared" si="0"/>
        <v>350</v>
      </c>
      <c r="D86" s="21">
        <f>C86-LARGE((H86,J86,L86,N86,P86,R86,T86),1)-LARGE((H86,J86,L86,N86,P86,R86,T86),2)</f>
        <v>250</v>
      </c>
      <c r="E86" s="20" t="str">
        <f>IF(F86="","",VLOOKUP(F86,Entrants!$B$4:$C$86,2))</f>
        <v>SIMON ROBINSON</v>
      </c>
      <c r="F86" s="19">
        <v>57</v>
      </c>
      <c r="G86" s="20"/>
      <c r="H86" s="24">
        <v>50</v>
      </c>
      <c r="I86" s="26"/>
      <c r="J86" s="24">
        <v>50</v>
      </c>
      <c r="K86" s="26"/>
      <c r="L86" s="24">
        <v>50</v>
      </c>
      <c r="M86" s="26"/>
      <c r="N86" s="24">
        <v>50</v>
      </c>
      <c r="O86" s="26"/>
      <c r="P86" s="24">
        <v>50</v>
      </c>
      <c r="Q86" s="26"/>
      <c r="R86" s="24">
        <v>50</v>
      </c>
      <c r="S86" s="26"/>
      <c r="T86" s="24">
        <v>50</v>
      </c>
      <c r="U86" s="26"/>
      <c r="V86" s="27">
        <f t="shared" si="5"/>
      </c>
      <c r="W86" s="29">
        <f t="shared" si="6"/>
      </c>
      <c r="AA86" s="4">
        <f t="shared" si="7"/>
        <v>0</v>
      </c>
      <c r="AB86" s="28" t="e">
        <f>SMALL((I86,K86,M86,O86,Q86,S86,U86),1)+SMALL((I86,K86,M86,O86,Q86,S86,U86),2)+SMALL((I86,K86,M86,O86,Q86,S86,U86),3)+SMALL((I86,K86,M86,O86,Q86,S86,U86),4)</f>
        <v>#NUM!</v>
      </c>
    </row>
    <row r="87" spans="2:28" ht="12.75">
      <c r="B87" s="19">
        <v>81</v>
      </c>
      <c r="C87" s="21">
        <f t="shared" si="0"/>
        <v>350</v>
      </c>
      <c r="D87" s="21">
        <f>C87-LARGE((H87,J87,L87,N87,P87,R87,T87),1)-LARGE((H87,J87,L87,N87,P87,R87,T87),2)</f>
        <v>250</v>
      </c>
      <c r="E87" s="20" t="str">
        <f>IF(F87="","",VLOOKUP(F87,Entrants!$B$4:$C$86,2))</f>
        <v>SUZANNE HUMPHREY</v>
      </c>
      <c r="F87" s="19">
        <v>32</v>
      </c>
      <c r="G87" s="20"/>
      <c r="H87" s="24">
        <v>50</v>
      </c>
      <c r="I87" s="26"/>
      <c r="J87" s="24">
        <v>50</v>
      </c>
      <c r="K87" s="26"/>
      <c r="L87" s="24">
        <v>50</v>
      </c>
      <c r="M87" s="26"/>
      <c r="N87" s="24">
        <v>50</v>
      </c>
      <c r="O87" s="26"/>
      <c r="P87" s="24">
        <v>50</v>
      </c>
      <c r="Q87" s="26"/>
      <c r="R87" s="24">
        <v>50</v>
      </c>
      <c r="S87" s="26"/>
      <c r="T87" s="24">
        <v>50</v>
      </c>
      <c r="U87" s="26"/>
      <c r="V87" s="27">
        <f t="shared" si="5"/>
      </c>
      <c r="W87" s="29">
        <f t="shared" si="6"/>
      </c>
      <c r="AA87" s="4">
        <f t="shared" si="7"/>
        <v>0</v>
      </c>
      <c r="AB87" s="28" t="e">
        <f>SMALL((I87,K87,M87,O87,Q87,S87,U87),1)+SMALL((I87,K87,M87,O87,Q87,S87,U87),2)+SMALL((I87,K87,M87,O87,Q87,S87,U87),3)+SMALL((I87,K87,M87,O87,Q87,S87,U87),4)</f>
        <v>#NUM!</v>
      </c>
    </row>
    <row r="88" spans="2:28" ht="12.75">
      <c r="B88" s="19">
        <v>82</v>
      </c>
      <c r="C88" s="21">
        <f>H88+J88+L88+N88+P88+R88+T88</f>
        <v>350</v>
      </c>
      <c r="D88" s="21">
        <f>C88-LARGE((H88,J88,L88,N88,P88,R88,T88),1)-LARGE((H88,J88,L88,N88,P88,R88,T88),2)</f>
        <v>250</v>
      </c>
      <c r="E88" s="20" t="str">
        <f>IF(F88="","",VLOOKUP(F88,Entrants!$B$4:$C$86,2))</f>
        <v>TERRY HART</v>
      </c>
      <c r="F88" s="19">
        <v>27</v>
      </c>
      <c r="G88" s="20"/>
      <c r="H88" s="24">
        <v>50</v>
      </c>
      <c r="I88" s="26"/>
      <c r="J88" s="24">
        <v>50</v>
      </c>
      <c r="K88" s="26"/>
      <c r="L88" s="24">
        <v>50</v>
      </c>
      <c r="M88" s="26"/>
      <c r="N88" s="24">
        <v>50</v>
      </c>
      <c r="O88" s="26"/>
      <c r="P88" s="24">
        <v>50</v>
      </c>
      <c r="Q88" s="26"/>
      <c r="R88" s="24">
        <v>50</v>
      </c>
      <c r="S88" s="26"/>
      <c r="T88" s="24">
        <v>50</v>
      </c>
      <c r="U88" s="26"/>
      <c r="V88" s="27">
        <f t="shared" si="5"/>
      </c>
      <c r="W88" s="29">
        <f t="shared" si="6"/>
      </c>
      <c r="AA88" s="4">
        <f t="shared" si="7"/>
        <v>0</v>
      </c>
      <c r="AB88" s="28" t="e">
        <f>SMALL((I88,K88,M88,O88,Q88,S88,U88),1)+SMALL((I88,K88,M88,O88,Q88,S88,U88),2)+SMALL((I88,K88,M88,O88,Q88,S88,U88),3)+SMALL((I88,K88,M88,O88,Q88,S88,U88),4)</f>
        <v>#NUM!</v>
      </c>
    </row>
    <row r="89" spans="2:28" ht="12.75">
      <c r="B89" s="19">
        <v>83</v>
      </c>
      <c r="C89" s="21">
        <f>H89+J89+L89+N89+P89+R89+T89</f>
        <v>350</v>
      </c>
      <c r="D89" s="21">
        <f>C89-LARGE((H89,J89,L89,N89,P89,R89,T89),1)-LARGE((H89,J89,L89,N89,P89,R89,T89),2)</f>
        <v>250</v>
      </c>
      <c r="E89" s="20" t="str">
        <f>IF(F89="","",VLOOKUP(F89,Entrants!$B$4:$C$86,2))</f>
        <v>WAYNE RICE</v>
      </c>
      <c r="F89" s="19">
        <v>51</v>
      </c>
      <c r="G89" s="20"/>
      <c r="H89" s="24">
        <v>50</v>
      </c>
      <c r="I89" s="26"/>
      <c r="J89" s="24">
        <v>50</v>
      </c>
      <c r="K89" s="26"/>
      <c r="L89" s="24">
        <v>50</v>
      </c>
      <c r="M89" s="26"/>
      <c r="N89" s="24">
        <v>50</v>
      </c>
      <c r="O89" s="26"/>
      <c r="P89" s="24">
        <v>50</v>
      </c>
      <c r="Q89" s="26"/>
      <c r="R89" s="24">
        <v>50</v>
      </c>
      <c r="S89" s="26"/>
      <c r="T89" s="24">
        <v>50</v>
      </c>
      <c r="U89" s="26"/>
      <c r="V89" s="27">
        <f t="shared" si="5"/>
      </c>
      <c r="W89" s="29">
        <f t="shared" si="6"/>
      </c>
      <c r="AA89" s="4">
        <f t="shared" si="7"/>
        <v>0</v>
      </c>
      <c r="AB89" s="28" t="e">
        <f>SMALL((I89,K89,M89,O89,Q89,S89,U89),1)+SMALL((I89,K89,M89,O89,Q89,S89,U89),2)+SMALL((I89,K89,M89,O89,Q89,S89,U89),3)+SMALL((I89,K89,M89,O89,Q89,S89,U89),4)</f>
        <v>#NUM!</v>
      </c>
    </row>
    <row r="90" spans="2:28" ht="12.75">
      <c r="B90" s="19"/>
      <c r="C90" s="21"/>
      <c r="D90" s="21"/>
      <c r="E90" s="20">
        <f>IF(F90="","",VLOOKUP(F90,Entrants!$B$4:$C$86,2))</f>
      </c>
      <c r="F90" s="19"/>
      <c r="G90" s="20"/>
      <c r="H90" s="21"/>
      <c r="I90" s="22"/>
      <c r="J90" s="21"/>
      <c r="K90" s="22"/>
      <c r="L90" s="21"/>
      <c r="M90" s="22"/>
      <c r="N90" s="21"/>
      <c r="O90" s="22"/>
      <c r="P90" s="21"/>
      <c r="Q90" s="21"/>
      <c r="R90" s="21"/>
      <c r="S90" s="21"/>
      <c r="T90" s="21"/>
      <c r="U90" s="21"/>
      <c r="V90" s="27">
        <f t="shared" si="5"/>
      </c>
      <c r="W90" s="29">
        <f t="shared" si="6"/>
      </c>
      <c r="AA90" s="4">
        <f t="shared" si="7"/>
        <v>0</v>
      </c>
      <c r="AB90" s="28" t="e">
        <f>SMALL((I90,K90,M90,O90,Q90,S90,U90),1)+SMALL((I90,K90,M90,O90,Q90,S90,U90),2)+SMALL((I90,K90,M90,O90,Q90,S90,U90),3)+SMALL((I90,K90,M90,O90,Q90,S90,U90),4)</f>
        <v>#NUM!</v>
      </c>
    </row>
    <row r="91" spans="2:28" ht="12.75">
      <c r="B91" s="19"/>
      <c r="C91" s="21"/>
      <c r="D91" s="21"/>
      <c r="E91" s="20">
        <f>IF(F91="","",VLOOKUP(F91,Entrants!$B$4:$C$86,2))</f>
      </c>
      <c r="F91" s="19"/>
      <c r="G91" s="20"/>
      <c r="H91" s="21"/>
      <c r="I91" s="22"/>
      <c r="J91" s="21"/>
      <c r="K91" s="22"/>
      <c r="L91" s="21"/>
      <c r="M91" s="22"/>
      <c r="N91" s="21"/>
      <c r="O91" s="22"/>
      <c r="P91" s="21"/>
      <c r="Q91" s="21"/>
      <c r="R91" s="21"/>
      <c r="S91" s="21"/>
      <c r="T91" s="21"/>
      <c r="U91" s="21"/>
      <c r="V91" s="27">
        <f t="shared" si="5"/>
      </c>
      <c r="W91" s="29">
        <f t="shared" si="6"/>
      </c>
      <c r="AA91" s="4">
        <f t="shared" si="7"/>
        <v>0</v>
      </c>
      <c r="AB91" s="28" t="e">
        <f>SMALL((I91,K91,M91,O91,Q91,S91,U91),1)+SMALL((I91,K91,M91,O91,Q91,S91,U91),2)+SMALL((I91,K91,M91,O91,Q91,S91,U91),3)+SMALL((I91,K91,M91,O91,Q91,S91,U91),4)</f>
        <v>#NUM!</v>
      </c>
    </row>
  </sheetData>
  <sheetProtection/>
  <mergeCells count="15">
    <mergeCell ref="B5:B6"/>
    <mergeCell ref="E5:E6"/>
    <mergeCell ref="F5:F6"/>
    <mergeCell ref="G5:G6"/>
    <mergeCell ref="C5:C6"/>
    <mergeCell ref="D5:D6"/>
    <mergeCell ref="H5:I5"/>
    <mergeCell ref="V5:V6"/>
    <mergeCell ref="P5:Q5"/>
    <mergeCell ref="R5:S5"/>
    <mergeCell ref="T5:U5"/>
    <mergeCell ref="W5:W6"/>
    <mergeCell ref="J5:K5"/>
    <mergeCell ref="L5:M5"/>
    <mergeCell ref="N5:O5"/>
  </mergeCells>
  <printOptions/>
  <pageMargins left="0.75" right="0.75" top="0.77" bottom="1" header="0.5" footer="0.5"/>
  <pageSetup fitToHeight="2" horizontalDpi="600" verticalDpi="600" orientation="landscape" paperSize="9" scale="78" r:id="rId2"/>
  <rowBreaks count="1" manualBreakCount="1">
    <brk id="45" max="22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Kitching</dc:creator>
  <cp:keywords/>
  <dc:description/>
  <cp:lastModifiedBy>Dave K</cp:lastModifiedBy>
  <cp:lastPrinted>2003-03-02T12:52:41Z</cp:lastPrinted>
  <dcterms:created xsi:type="dcterms:W3CDTF">2000-11-08T21:42:09Z</dcterms:created>
  <dcterms:modified xsi:type="dcterms:W3CDTF">2008-01-26T19:55:00Z</dcterms:modified>
  <cp:category/>
  <cp:version/>
  <cp:contentType/>
  <cp:contentStatus/>
</cp:coreProperties>
</file>