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9965" windowHeight="11835" activeTab="2"/>
  </bookViews>
  <sheets>
    <sheet name="TEAMS" sheetId="1" r:id="rId1"/>
    <sheet name="TEAM result" sheetId="2" r:id="rId2"/>
    <sheet name="WS Hcap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  <sheet name="Temp" sheetId="11" r:id="rId11"/>
  </sheets>
  <definedNames>
    <definedName name="_xlnm.Print_Area" localSheetId="8">'Final'!$A$3:$Q$92</definedName>
  </definedNames>
  <calcPr fullCalcOnLoad="1"/>
</workbook>
</file>

<file path=xl/sharedStrings.xml><?xml version="1.0" encoding="utf-8"?>
<sst xmlns="http://schemas.openxmlformats.org/spreadsheetml/2006/main" count="1948" uniqueCount="262">
  <si>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</si>
  <si>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</si>
  <si>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</si>
  <si>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</si>
  <si>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</si>
  <si>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</si>
  <si>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</si>
  <si>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</si>
  <si>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</si>
  <si>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</si>
  <si>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Race No.</t>
  </si>
  <si>
    <t>Race 1</t>
  </si>
  <si>
    <t>Race 2</t>
  </si>
  <si>
    <t>Race 3</t>
  </si>
  <si>
    <t>Race 4</t>
  </si>
  <si>
    <t>Best Time</t>
  </si>
  <si>
    <t>POSN</t>
  </si>
  <si>
    <t>Team Code</t>
  </si>
  <si>
    <t>TEAM</t>
  </si>
  <si>
    <t>CODE</t>
  </si>
  <si>
    <t>Fastest Times</t>
  </si>
  <si>
    <t>POINTS</t>
  </si>
  <si>
    <t>Baxter, Ian</t>
  </si>
  <si>
    <t>Dickinson, Ralph</t>
  </si>
  <si>
    <t>Dobby, Steve</t>
  </si>
  <si>
    <t>French, Steven</t>
  </si>
  <si>
    <t>Lemin, Julie</t>
  </si>
  <si>
    <t>Herron, Leanne</t>
  </si>
  <si>
    <t>Browning, Sue</t>
  </si>
  <si>
    <t>TIME</t>
  </si>
  <si>
    <t>GIRLS ARE LOUD (GAL)</t>
  </si>
  <si>
    <t>Mason, Claire</t>
  </si>
  <si>
    <t>`</t>
  </si>
  <si>
    <t>Falkous, Lesley</t>
  </si>
  <si>
    <t>Wilson, Andrea</t>
  </si>
  <si>
    <t>Scorer, Lisa</t>
  </si>
  <si>
    <t>Brabazon, Anita</t>
  </si>
  <si>
    <t>Scott, Martin</t>
  </si>
  <si>
    <t>Stobbart, Joanne</t>
  </si>
  <si>
    <t>Girls Are Loud</t>
  </si>
  <si>
    <t>Ashby, Michael</t>
  </si>
  <si>
    <t>Brown, Colin</t>
  </si>
  <si>
    <t>Barrass, Heather</t>
  </si>
  <si>
    <t>COASTLINE COASTERS (CC)</t>
  </si>
  <si>
    <t>Coastline Coasters</t>
  </si>
  <si>
    <t>Carmody, Ray</t>
  </si>
  <si>
    <t>ALI'S ACES (AA)</t>
  </si>
  <si>
    <t>Walbank, Mark</t>
  </si>
  <si>
    <t>McGarry, David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</si>
  <si>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</si>
  <si>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Gillie, Kathryn</t>
  </si>
  <si>
    <t>CC</t>
  </si>
  <si>
    <t>AA</t>
  </si>
  <si>
    <t>HOT TOTTIE (HT)</t>
  </si>
  <si>
    <t>HT</t>
  </si>
  <si>
    <t>Stamp, David</t>
  </si>
  <si>
    <t>Hot Tottie</t>
  </si>
  <si>
    <t>Anderson, Lee</t>
  </si>
  <si>
    <t>Forster, Ron</t>
  </si>
  <si>
    <t>Maxwell, Glen</t>
  </si>
  <si>
    <t>Ridley, Paul</t>
  </si>
  <si>
    <t>French, Alison</t>
  </si>
  <si>
    <t>King, Dave</t>
  </si>
  <si>
    <t>Falloon, Rachelle</t>
  </si>
  <si>
    <t>BB</t>
  </si>
  <si>
    <t>Moffett, Tom</t>
  </si>
  <si>
    <t>Ali's Aces</t>
  </si>
  <si>
    <t>Stafford, Dayle</t>
  </si>
  <si>
    <t>Barkley, Robby</t>
  </si>
  <si>
    <t>Castro, Michelle</t>
  </si>
  <si>
    <t>Danielson, Rachel</t>
  </si>
  <si>
    <t>Davison, Ian</t>
  </si>
  <si>
    <t>Elder, Lee</t>
  </si>
  <si>
    <t>Gilfillan, Michael</t>
  </si>
  <si>
    <t>Jones, Steven</t>
  </si>
  <si>
    <t>Marsh, Christine</t>
  </si>
  <si>
    <t>Stewart, Alan</t>
  </si>
  <si>
    <t>Warren, Lindsay</t>
  </si>
  <si>
    <t>AUMD</t>
  </si>
  <si>
    <t>Conner, Michelle</t>
  </si>
  <si>
    <t>RnR</t>
  </si>
  <si>
    <t>SB</t>
  </si>
  <si>
    <t>SSG</t>
  </si>
  <si>
    <t>TR</t>
  </si>
  <si>
    <t>Sofa So Good</t>
  </si>
  <si>
    <t>Sneaky Blythers</t>
  </si>
  <si>
    <t>The Runbetweeners</t>
  </si>
  <si>
    <t>SNEAKY BLYTHERS (SB)</t>
  </si>
  <si>
    <t>Rudkin, Mark</t>
  </si>
  <si>
    <t>SOFA SO GOOD (SSG)</t>
  </si>
  <si>
    <t>THE RUNBETWEENERS (TR)</t>
  </si>
  <si>
    <t>GAL</t>
  </si>
  <si>
    <t>Norvell, Paul</t>
  </si>
  <si>
    <t>Ellis, Carly</t>
  </si>
  <si>
    <t>Shields, David</t>
  </si>
  <si>
    <t>Stewart, Janice</t>
  </si>
  <si>
    <t>Tonkin, Craig</t>
  </si>
  <si>
    <t>Foster, Frankie</t>
  </si>
  <si>
    <t>Bickerton, Richard</t>
  </si>
  <si>
    <t>SK</t>
  </si>
  <si>
    <t>TSC</t>
  </si>
  <si>
    <t>JBR</t>
  </si>
  <si>
    <t>DMR</t>
  </si>
  <si>
    <t>Bickerton's Bounders</t>
  </si>
  <si>
    <t>DK's Midnight Runners</t>
  </si>
  <si>
    <t>Just Bin Running</t>
  </si>
  <si>
    <t>R&amp;R</t>
  </si>
  <si>
    <t>Speed Kings</t>
  </si>
  <si>
    <t>The Stamp Collectors</t>
  </si>
  <si>
    <t>LEAGUE</t>
  </si>
  <si>
    <t>DK'S MIDNIGHT RUNNERS (DMR)</t>
  </si>
  <si>
    <t>JUST BIN RUNNING (JBR)</t>
  </si>
  <si>
    <t>RnR (RnR)</t>
  </si>
  <si>
    <t>THE STAMP COLLECTORS (TSC)</t>
  </si>
  <si>
    <t>SPEED KINGS (SK)</t>
  </si>
  <si>
    <t>Aye Up Me Duck</t>
  </si>
  <si>
    <t>Brown, Pete</t>
  </si>
  <si>
    <t>Triplow, David</t>
  </si>
  <si>
    <t>Forster, Gwen</t>
  </si>
  <si>
    <t>Stevens, Claire</t>
  </si>
  <si>
    <t>Claassen, Chris</t>
  </si>
  <si>
    <t>Forster, Stephen</t>
  </si>
  <si>
    <t>FORSTER'S FLIERS (FF)</t>
  </si>
  <si>
    <t>FF</t>
  </si>
  <si>
    <t>IPD</t>
  </si>
  <si>
    <t>Dabbs, Paul</t>
  </si>
  <si>
    <t>Frazer, Joe</t>
  </si>
  <si>
    <t>JOE'S ANGELS (JA)</t>
  </si>
  <si>
    <t>JA</t>
  </si>
  <si>
    <t>Forster's Fliers</t>
  </si>
  <si>
    <t>Joe's Angels</t>
  </si>
  <si>
    <t>iPLODS (IPD)</t>
  </si>
  <si>
    <t>RACE 1</t>
  </si>
  <si>
    <t>RACE 2</t>
  </si>
  <si>
    <t>RACE 3</t>
  </si>
  <si>
    <t>RACE 4</t>
  </si>
  <si>
    <t>POSITION</t>
  </si>
  <si>
    <t>iPlods</t>
  </si>
  <si>
    <t>RACE 5</t>
  </si>
  <si>
    <t>Butler, Lynn</t>
  </si>
  <si>
    <t>Watson, Sandra</t>
  </si>
  <si>
    <t>Wallace, Diane</t>
  </si>
  <si>
    <t>Bradley, Dave</t>
  </si>
  <si>
    <t>Stafford, Sharon</t>
  </si>
  <si>
    <t>Watson, Leanne</t>
  </si>
  <si>
    <t>Morris, Rob</t>
  </si>
  <si>
    <t>Harmon, Gemma</t>
  </si>
  <si>
    <t>CM</t>
  </si>
  <si>
    <t>CAKE MONSTERS (CM)</t>
  </si>
  <si>
    <t>AYE UP ME DUCK (AUMD)</t>
  </si>
  <si>
    <t>Adams, Niamh</t>
  </si>
  <si>
    <t>Bennett, David</t>
  </si>
  <si>
    <t>Creaby, Lauren</t>
  </si>
  <si>
    <t>Falkous, David</t>
  </si>
  <si>
    <t>Gillespie, Steve</t>
  </si>
  <si>
    <t>Temperley, Mark</t>
  </si>
  <si>
    <t>Turnbull, Gemma</t>
  </si>
  <si>
    <t>Turnbull, Paul</t>
  </si>
  <si>
    <t>Cake Monsters</t>
  </si>
  <si>
    <t>Fox, Robert</t>
  </si>
  <si>
    <t>Younger, John</t>
  </si>
  <si>
    <t>Team Scores</t>
  </si>
  <si>
    <t>Dickinson, Luke</t>
  </si>
  <si>
    <t>Watson, Kandis</t>
  </si>
  <si>
    <t>Donaldson, Katie</t>
  </si>
  <si>
    <t>Race 5</t>
  </si>
  <si>
    <t>Oliver, Emma</t>
  </si>
  <si>
    <t>White, Dawn</t>
  </si>
  <si>
    <t>Auld, Kerry</t>
  </si>
  <si>
    <t>Bennett, Emma</t>
  </si>
  <si>
    <t>Auld, Kerrie</t>
  </si>
  <si>
    <t>McKenna, Michael</t>
  </si>
  <si>
    <t>Johnson, Brian</t>
  </si>
  <si>
    <t>Bateson, Richard</t>
  </si>
  <si>
    <t>Sultman, Sonia</t>
  </si>
  <si>
    <t>Smith, Karen</t>
  </si>
  <si>
    <t>McNeil, Louise</t>
  </si>
  <si>
    <t>Fairbairn, Martin</t>
  </si>
  <si>
    <t>Skelton, Annette</t>
  </si>
  <si>
    <t>Barrett, Lauren</t>
  </si>
  <si>
    <t>Giles, Rodney</t>
  </si>
  <si>
    <t>Courtney, Nikki</t>
  </si>
  <si>
    <t>Clough, Simon</t>
  </si>
  <si>
    <t>Tyler, Amy</t>
  </si>
  <si>
    <t>Bell, Alex</t>
  </si>
  <si>
    <t>Pattison, Andy</t>
  </si>
  <si>
    <t>RACE 6</t>
  </si>
  <si>
    <t>Bryce, George</t>
  </si>
  <si>
    <t>Fiddaman, Josh</t>
  </si>
  <si>
    <t>Jones, Gary</t>
  </si>
  <si>
    <t>Deeks, Mark</t>
  </si>
  <si>
    <t>Freeman, Kevin</t>
  </si>
  <si>
    <t>Freeman, Clare</t>
  </si>
  <si>
    <t>Barrass, Chloe</t>
  </si>
  <si>
    <t>Falkous, Evan</t>
  </si>
  <si>
    <t>Pearson, Nic</t>
  </si>
  <si>
    <t>Munro, Lynn</t>
  </si>
  <si>
    <t>Hickey, Lucy</t>
  </si>
  <si>
    <t>Kent, Ashleigh</t>
  </si>
  <si>
    <t>Est. Time</t>
  </si>
  <si>
    <t>H'cap</t>
  </si>
  <si>
    <t>Rhodes, Robert</t>
  </si>
  <si>
    <t>SOLE MATES (SM)</t>
  </si>
  <si>
    <t>SM</t>
  </si>
  <si>
    <t>BICKERTON's BOUNDERS (BB)</t>
  </si>
  <si>
    <t>Freeman, Claire</t>
  </si>
  <si>
    <t>NOW AND THEN (NAT)</t>
  </si>
  <si>
    <t>NAT</t>
  </si>
  <si>
    <t>Sole Mates</t>
  </si>
  <si>
    <t>Now and Then</t>
  </si>
  <si>
    <t>Wallace, Stephanie</t>
  </si>
  <si>
    <t>Southworth, Jade</t>
  </si>
  <si>
    <t>Bryce, Karl</t>
  </si>
  <si>
    <t>Stott, Michael</t>
  </si>
  <si>
    <t>Best  4</t>
  </si>
  <si>
    <t>Winter Series  2022-23</t>
  </si>
  <si>
    <t>Winter Series Teams 2022-23</t>
  </si>
  <si>
    <t>Winter Series Race 1</t>
  </si>
  <si>
    <t>Winter Series Race 2</t>
  </si>
  <si>
    <t>Winter Series Race 3</t>
  </si>
  <si>
    <t>Winter Series Race 4</t>
  </si>
  <si>
    <t>Winter Series Race 5</t>
  </si>
  <si>
    <t>Brown, Rachel</t>
  </si>
  <si>
    <t>Boldon, Rose</t>
  </si>
  <si>
    <t>Bryce, Kimberley</t>
  </si>
  <si>
    <t>Dungworth, Alice</t>
  </si>
  <si>
    <t>Dungworth, Joseph</t>
  </si>
  <si>
    <t>Gorvett, Nigel</t>
  </si>
  <si>
    <t>Kavanagh, Neil</t>
  </si>
  <si>
    <t>Landers, Stephanie</t>
  </si>
  <si>
    <t>Locker, Jill</t>
  </si>
  <si>
    <t>Morris, Shaun</t>
  </si>
  <si>
    <t>Robinson, Adam</t>
  </si>
  <si>
    <t>Southern, Clair</t>
  </si>
  <si>
    <t>Stanton, Claire</t>
  </si>
  <si>
    <t>Stephenson, Kerry</t>
  </si>
  <si>
    <t>Warnes, Alison</t>
  </si>
  <si>
    <t>xxx</t>
  </si>
  <si>
    <t>Hodge, Karl</t>
  </si>
  <si>
    <t>Wren, Joe</t>
  </si>
  <si>
    <t>Morris Rob</t>
  </si>
  <si>
    <t>BGT</t>
  </si>
  <si>
    <t>Heatley, Dexter</t>
  </si>
  <si>
    <t>Horsley, Tony</t>
  </si>
  <si>
    <t>Nicholson, Mark</t>
  </si>
  <si>
    <t>KEEPING UP WITH THE KIDS (KK)</t>
  </si>
  <si>
    <t>KK</t>
  </si>
  <si>
    <t>Keeping Up With The Kids</t>
  </si>
  <si>
    <t>BABY GOT TRACK (BGT)</t>
  </si>
  <si>
    <t>Baby Got Track</t>
  </si>
  <si>
    <t>Riches, Harry</t>
  </si>
  <si>
    <t>Green, James</t>
  </si>
  <si>
    <t>G</t>
  </si>
  <si>
    <t>Weir, Gary</t>
  </si>
  <si>
    <t>Robinson, Liz</t>
  </si>
  <si>
    <t>Robinson, Richard</t>
  </si>
  <si>
    <t>18=</t>
  </si>
  <si>
    <t>G2</t>
  </si>
  <si>
    <t>G1</t>
  </si>
  <si>
    <t>Cable, Andy</t>
  </si>
  <si>
    <t>Ward, Jill</t>
  </si>
  <si>
    <t>13=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</si>
</sst>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  <numFmt numFmtId="171" formatCode="[$-F400]h:mm:ss\ AM/PM"/>
    <numFmt numFmtId="172" formatCode="[$-809]dd\ mmmm\ yyyy"/>
    <numFmt numFmtId="173" formatCode="[hh]:mm:ss"/>
    <numFmt numFmtId="174" formatCode="hh:mm:ss;@"/>
    <numFmt numFmtId="175" formatCode="hh&quot;:&quot;mm&quot;:&quot;ss"/>
  </numFmts>
  <fonts count="8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vertAlign val="superscript"/>
      <sz val="10"/>
      <name val="Arial"/>
      <family val="2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sz val="12"/>
      <color indexed="8"/>
      <name val="Arial1"/>
      <family val="0"/>
    </font>
    <font>
      <sz val="13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00B050"/>
      <name val="Arial"/>
      <family val="2"/>
    </font>
    <font>
      <sz val="12"/>
      <color theme="1"/>
      <name val="Arial1"/>
      <family val="0"/>
    </font>
    <font>
      <sz val="13"/>
      <color theme="1"/>
      <name val="Arial"/>
      <family val="2"/>
    </font>
    <font>
      <sz val="10"/>
      <color theme="0"/>
      <name val="Arial"/>
      <family val="2"/>
    </font>
    <font>
      <sz val="12"/>
      <color rgb="FFFF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justify"/>
    </xf>
    <xf numFmtId="45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centerContinuous" vertical="justify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4" fillId="0" borderId="11" xfId="0" applyFont="1" applyBorder="1" applyAlignment="1">
      <alignment horizontal="centerContinuous" vertical="justify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5" fontId="67" fillId="0" borderId="0" xfId="0" applyNumberFormat="1" applyFont="1" applyAlignment="1">
      <alignment horizontal="center" vertical="center" wrapText="1"/>
    </xf>
    <xf numFmtId="1" fontId="0" fillId="32" borderId="10" xfId="0" applyNumberFormat="1" applyFill="1" applyBorder="1" applyAlignment="1">
      <alignment horizontal="center"/>
    </xf>
    <xf numFmtId="45" fontId="0" fillId="36" borderId="10" xfId="0" applyNumberFormat="1" applyFill="1" applyBorder="1" applyAlignment="1">
      <alignment horizontal="center"/>
    </xf>
    <xf numFmtId="45" fontId="0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/>
    </xf>
    <xf numFmtId="45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horizontal="centerContinuous"/>
    </xf>
    <xf numFmtId="45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45" fontId="68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Continuous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45" fontId="70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45" fontId="68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5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0" fontId="7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5" fontId="66" fillId="0" borderId="0" xfId="0" applyNumberFormat="1" applyFont="1" applyAlignment="1">
      <alignment horizontal="center" vertical="center"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171" fontId="66" fillId="0" borderId="0" xfId="57" applyNumberFormat="1" applyFont="1" applyFill="1" applyAlignment="1">
      <alignment horizontal="left" vertical="center"/>
      <protection/>
    </xf>
    <xf numFmtId="0" fontId="7" fillId="0" borderId="23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45" fontId="0" fillId="0" borderId="0" xfId="0" applyNumberForma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2" xfId="0" applyFont="1" applyBorder="1" applyAlignment="1">
      <alignment/>
    </xf>
    <xf numFmtId="0" fontId="7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5" fontId="3" fillId="0" borderId="0" xfId="0" applyNumberFormat="1" applyFont="1" applyAlignment="1">
      <alignment/>
    </xf>
    <xf numFmtId="21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/>
    </xf>
    <xf numFmtId="45" fontId="3" fillId="0" borderId="0" xfId="0" applyNumberFormat="1" applyFont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/>
    </xf>
    <xf numFmtId="45" fontId="0" fillId="32" borderId="10" xfId="0" applyNumberFormat="1" applyFill="1" applyBorder="1" applyAlignment="1">
      <alignment horizontal="center"/>
    </xf>
    <xf numFmtId="0" fontId="63" fillId="0" borderId="0" xfId="0" applyFont="1" applyFill="1" applyAlignment="1">
      <alignment horizontal="left" vertical="center"/>
    </xf>
    <xf numFmtId="21" fontId="6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5" fontId="68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75" fillId="0" borderId="24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32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" fontId="0" fillId="4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21" fontId="0" fillId="0" borderId="0" xfId="0" applyNumberFormat="1" applyFill="1" applyAlignment="1">
      <alignment horizontal="left" vertical="center"/>
    </xf>
    <xf numFmtId="45" fontId="0" fillId="0" borderId="0" xfId="0" applyNumberFormat="1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2" fillId="0" borderId="25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45" fontId="68" fillId="0" borderId="0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Continuous" vertical="justify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/>
    </xf>
    <xf numFmtId="0" fontId="4" fillId="37" borderId="15" xfId="0" applyFont="1" applyFill="1" applyBorder="1" applyAlignment="1">
      <alignment horizontal="left" vertical="center"/>
    </xf>
    <xf numFmtId="0" fontId="4" fillId="37" borderId="38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61" fillId="37" borderId="38" xfId="0" applyFont="1" applyFill="1" applyBorder="1" applyAlignment="1">
      <alignment horizontal="left" vertical="center"/>
    </xf>
    <xf numFmtId="0" fontId="0" fillId="37" borderId="0" xfId="0" applyFont="1" applyFill="1" applyAlignment="1">
      <alignment horizontal="left" vertical="center"/>
    </xf>
    <xf numFmtId="21" fontId="0" fillId="37" borderId="0" xfId="0" applyNumberFormat="1" applyFont="1" applyFill="1" applyAlignment="1">
      <alignment vertical="center"/>
    </xf>
    <xf numFmtId="0" fontId="4" fillId="37" borderId="0" xfId="0" applyFont="1" applyFill="1" applyAlignment="1">
      <alignment horizontal="left" vertical="center"/>
    </xf>
    <xf numFmtId="0" fontId="0" fillId="37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4" fillId="13" borderId="39" xfId="0" applyFont="1" applyFill="1" applyBorder="1" applyAlignment="1">
      <alignment horizontal="left" vertical="center"/>
    </xf>
    <xf numFmtId="0" fontId="4" fillId="13" borderId="40" xfId="0" applyFont="1" applyFill="1" applyBorder="1" applyAlignment="1">
      <alignment horizontal="left" vertical="center"/>
    </xf>
    <xf numFmtId="0" fontId="61" fillId="37" borderId="15" xfId="0" applyFont="1" applyFill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2" xfId="0" applyFont="1" applyBorder="1" applyAlignment="1">
      <alignment/>
    </xf>
    <xf numFmtId="21" fontId="78" fillId="0" borderId="0" xfId="0" applyNumberFormat="1" applyFont="1" applyFill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5" fontId="68" fillId="0" borderId="0" xfId="0" applyNumberFormat="1" applyFont="1" applyFill="1" applyBorder="1" applyAlignment="1">
      <alignment horizontal="center" vertical="center"/>
    </xf>
    <xf numFmtId="45" fontId="6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45" fontId="70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9" fillId="38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13" borderId="39" xfId="0" applyFont="1" applyFill="1" applyBorder="1" applyAlignment="1">
      <alignment horizontal="left" vertical="center"/>
    </xf>
    <xf numFmtId="0" fontId="4" fillId="13" borderId="4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24</xdr:row>
      <xdr:rowOff>152400</xdr:rowOff>
    </xdr:from>
    <xdr:to>
      <xdr:col>30</xdr:col>
      <xdr:colOff>0</xdr:colOff>
      <xdr:row>28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40025" y="4029075"/>
          <a:ext cx="26670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 to add new entrants 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list 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joinng after Race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57421875" style="0" customWidth="1"/>
    <col min="2" max="2" width="20.421875" style="0" bestFit="1" customWidth="1"/>
    <col min="3" max="3" width="8.7109375" style="0" customWidth="1"/>
    <col min="4" max="4" width="16.57421875" style="0" customWidth="1"/>
    <col min="5" max="5" width="18.421875" style="0" customWidth="1"/>
    <col min="6" max="6" width="8.7109375" style="0" customWidth="1"/>
    <col min="7" max="7" width="13.140625" style="0" customWidth="1"/>
    <col min="8" max="8" width="18.8515625" style="0" customWidth="1"/>
    <col min="10" max="10" width="14.140625" style="0" customWidth="1"/>
    <col min="11" max="11" width="19.8515625" style="0" bestFit="1" customWidth="1"/>
    <col min="13" max="13" width="15.7109375" style="0" customWidth="1"/>
    <col min="14" max="14" width="18.140625" style="0" bestFit="1" customWidth="1"/>
    <col min="17" max="17" width="18.8515625" style="0" bestFit="1" customWidth="1"/>
  </cols>
  <sheetData>
    <row r="1" spans="1:5" ht="19.5" customHeight="1">
      <c r="A1" s="236" t="s">
        <v>216</v>
      </c>
      <c r="B1" s="236"/>
      <c r="C1" s="236"/>
      <c r="D1" s="236"/>
      <c r="E1" s="236"/>
    </row>
    <row r="2" s="47" customFormat="1" ht="15" customHeight="1">
      <c r="I2" s="48"/>
    </row>
    <row r="3" spans="1:14" s="47" customFormat="1" ht="15" customHeight="1">
      <c r="A3" s="234" t="s">
        <v>46</v>
      </c>
      <c r="B3" s="235"/>
      <c r="D3" s="234" t="s">
        <v>110</v>
      </c>
      <c r="E3" s="235"/>
      <c r="G3" s="234" t="s">
        <v>111</v>
      </c>
      <c r="H3" s="235"/>
      <c r="J3" s="215" t="s">
        <v>114</v>
      </c>
      <c r="K3" s="216"/>
      <c r="M3" s="233"/>
      <c r="N3" s="233"/>
    </row>
    <row r="4" spans="1:14" s="47" customFormat="1" ht="15" customHeight="1">
      <c r="A4" s="50"/>
      <c r="B4" s="206" t="s">
        <v>28</v>
      </c>
      <c r="C4" s="49"/>
      <c r="D4" s="50"/>
      <c r="E4" s="208" t="s">
        <v>139</v>
      </c>
      <c r="G4" s="50"/>
      <c r="H4" s="208" t="s">
        <v>71</v>
      </c>
      <c r="J4" s="58"/>
      <c r="K4" s="208" t="s">
        <v>57</v>
      </c>
      <c r="M4" s="138"/>
      <c r="N4" s="62"/>
    </row>
    <row r="5" spans="1:14" s="47" customFormat="1" ht="15" customHeight="1">
      <c r="A5" s="51"/>
      <c r="B5" s="206" t="s">
        <v>45</v>
      </c>
      <c r="D5" s="51"/>
      <c r="E5" s="206" t="s">
        <v>58</v>
      </c>
      <c r="G5" s="51"/>
      <c r="H5" s="206" t="s">
        <v>164</v>
      </c>
      <c r="K5" s="206" t="s">
        <v>68</v>
      </c>
      <c r="M5" s="138"/>
      <c r="N5" s="138"/>
    </row>
    <row r="6" spans="1:14" s="47" customFormat="1" ht="15" customHeight="1">
      <c r="A6" s="51"/>
      <c r="B6" s="206" t="s">
        <v>196</v>
      </c>
      <c r="D6" s="51"/>
      <c r="E6" s="206" t="s">
        <v>48</v>
      </c>
      <c r="G6" s="51"/>
      <c r="H6" s="206" t="s">
        <v>93</v>
      </c>
      <c r="K6" s="206" t="s">
        <v>171</v>
      </c>
      <c r="M6" s="138"/>
      <c r="N6" s="62"/>
    </row>
    <row r="7" spans="1:14" s="47" customFormat="1" ht="15" customHeight="1">
      <c r="A7" s="51"/>
      <c r="B7" s="206" t="s">
        <v>174</v>
      </c>
      <c r="D7" s="51"/>
      <c r="E7" s="206" t="s">
        <v>175</v>
      </c>
      <c r="G7" s="51"/>
      <c r="H7" s="206" t="s">
        <v>92</v>
      </c>
      <c r="K7" s="206" t="s">
        <v>231</v>
      </c>
      <c r="M7" s="138"/>
      <c r="N7" s="138"/>
    </row>
    <row r="8" spans="1:14" s="47" customFormat="1" ht="15" customHeight="1">
      <c r="A8" s="51"/>
      <c r="B8" s="206" t="s">
        <v>96</v>
      </c>
      <c r="D8" s="48"/>
      <c r="E8" s="206" t="s">
        <v>143</v>
      </c>
      <c r="G8" s="51"/>
      <c r="H8" s="206" t="s">
        <v>94</v>
      </c>
      <c r="J8" s="63"/>
      <c r="K8" s="206" t="s">
        <v>47</v>
      </c>
      <c r="M8" s="138"/>
      <c r="N8" s="138"/>
    </row>
    <row r="9" spans="1:14" s="47" customFormat="1" ht="15" customHeight="1">
      <c r="A9" s="48"/>
      <c r="B9" s="207" t="s">
        <v>210</v>
      </c>
      <c r="D9" s="48"/>
      <c r="E9" s="209" t="s">
        <v>155</v>
      </c>
      <c r="G9" s="51"/>
      <c r="H9" s="207" t="s">
        <v>160</v>
      </c>
      <c r="J9" s="63"/>
      <c r="K9" s="207" t="s">
        <v>141</v>
      </c>
      <c r="M9" s="138"/>
      <c r="N9" s="62"/>
    </row>
    <row r="10" spans="1:14" s="47" customFormat="1" ht="15" customHeight="1">
      <c r="A10" s="53"/>
      <c r="B10" s="54"/>
      <c r="C10" s="48"/>
      <c r="G10"/>
      <c r="H10"/>
      <c r="M10" s="62"/>
      <c r="N10" s="62"/>
    </row>
    <row r="11" spans="1:11" s="47" customFormat="1" ht="15" customHeight="1">
      <c r="A11" s="234" t="s">
        <v>149</v>
      </c>
      <c r="B11" s="235"/>
      <c r="C11" s="52"/>
      <c r="D11" s="234" t="s">
        <v>122</v>
      </c>
      <c r="E11" s="235"/>
      <c r="G11" s="234" t="s">
        <v>245</v>
      </c>
      <c r="H11" s="235"/>
      <c r="J11" s="234" t="s">
        <v>202</v>
      </c>
      <c r="K11" s="235"/>
    </row>
    <row r="12" spans="1:11" s="47" customFormat="1" ht="15" customHeight="1">
      <c r="A12" s="50"/>
      <c r="B12" s="208" t="s">
        <v>40</v>
      </c>
      <c r="C12" s="58"/>
      <c r="D12" s="58"/>
      <c r="E12" s="206" t="s">
        <v>116</v>
      </c>
      <c r="G12" s="58"/>
      <c r="H12" s="208" t="s">
        <v>150</v>
      </c>
      <c r="J12" s="51"/>
      <c r="K12" s="206" t="s">
        <v>170</v>
      </c>
    </row>
    <row r="13" spans="1:11" s="47" customFormat="1" ht="15" customHeight="1">
      <c r="A13" s="51"/>
      <c r="B13" s="206" t="s">
        <v>42</v>
      </c>
      <c r="C13" s="48"/>
      <c r="E13" s="206" t="s">
        <v>121</v>
      </c>
      <c r="H13" s="206" t="s">
        <v>212</v>
      </c>
      <c r="J13" s="51"/>
      <c r="K13" s="206" t="s">
        <v>169</v>
      </c>
    </row>
    <row r="14" spans="1:11" s="47" customFormat="1" ht="15" customHeight="1">
      <c r="A14" s="51"/>
      <c r="B14" s="206" t="s">
        <v>36</v>
      </c>
      <c r="C14" s="58"/>
      <c r="E14" s="206" t="s">
        <v>198</v>
      </c>
      <c r="H14" s="206" t="s">
        <v>224</v>
      </c>
      <c r="J14" s="51"/>
      <c r="K14" s="206" t="s">
        <v>159</v>
      </c>
    </row>
    <row r="15" spans="1:11" s="47" customFormat="1" ht="15" customHeight="1">
      <c r="A15" s="51"/>
      <c r="B15" s="206" t="s">
        <v>142</v>
      </c>
      <c r="C15" s="58"/>
      <c r="E15" s="206" t="s">
        <v>201</v>
      </c>
      <c r="H15" s="206" t="s">
        <v>187</v>
      </c>
      <c r="J15" s="51"/>
      <c r="K15" s="206" t="s">
        <v>166</v>
      </c>
    </row>
    <row r="16" spans="1:19" s="47" customFormat="1" ht="15" customHeight="1">
      <c r="A16" s="51"/>
      <c r="B16" s="206" t="s">
        <v>65</v>
      </c>
      <c r="C16" s="58"/>
      <c r="D16" s="63"/>
      <c r="E16" s="217" t="s">
        <v>156</v>
      </c>
      <c r="G16" s="63"/>
      <c r="H16" s="206" t="s">
        <v>152</v>
      </c>
      <c r="J16" s="51"/>
      <c r="K16" s="206" t="s">
        <v>234</v>
      </c>
      <c r="S16" s="57"/>
    </row>
    <row r="17" spans="1:19" s="47" customFormat="1" ht="15" customHeight="1">
      <c r="A17" s="51"/>
      <c r="B17" s="207" t="s">
        <v>67</v>
      </c>
      <c r="C17" s="58"/>
      <c r="E17" s="207" t="s">
        <v>157</v>
      </c>
      <c r="H17" s="209" t="s">
        <v>242</v>
      </c>
      <c r="J17" s="51"/>
      <c r="K17" s="207" t="s">
        <v>167</v>
      </c>
      <c r="Q17" s="57"/>
      <c r="S17" s="57"/>
    </row>
    <row r="18" spans="1:14" s="47" customFormat="1" ht="15" customHeight="1">
      <c r="A18" s="53"/>
      <c r="B18" s="54"/>
      <c r="C18" s="48"/>
      <c r="G18"/>
      <c r="H18"/>
      <c r="M18" s="62"/>
      <c r="N18" s="62"/>
    </row>
    <row r="19" spans="1:14" s="47" customFormat="1" ht="15" customHeight="1">
      <c r="A19" s="234" t="s">
        <v>204</v>
      </c>
      <c r="B19" s="235"/>
      <c r="C19" s="55"/>
      <c r="D19" s="215" t="s">
        <v>30</v>
      </c>
      <c r="E19" s="216"/>
      <c r="G19" s="215" t="s">
        <v>206</v>
      </c>
      <c r="H19" s="216"/>
      <c r="J19" s="215" t="s">
        <v>89</v>
      </c>
      <c r="K19" s="216"/>
      <c r="M19" s="233"/>
      <c r="N19" s="233"/>
    </row>
    <row r="20" spans="1:14" s="47" customFormat="1" ht="15" customHeight="1">
      <c r="A20" s="50"/>
      <c r="B20" s="208" t="s">
        <v>184</v>
      </c>
      <c r="C20" s="55"/>
      <c r="D20" s="50"/>
      <c r="E20" s="206" t="s">
        <v>172</v>
      </c>
      <c r="G20" s="56"/>
      <c r="H20" s="206" t="s">
        <v>63</v>
      </c>
      <c r="K20" s="206" t="s">
        <v>223</v>
      </c>
      <c r="M20" s="138"/>
      <c r="N20" s="138"/>
    </row>
    <row r="21" spans="1:14" s="47" customFormat="1" ht="15" customHeight="1">
      <c r="A21" s="51"/>
      <c r="B21" s="206" t="s">
        <v>98</v>
      </c>
      <c r="C21" s="55"/>
      <c r="D21" s="51"/>
      <c r="E21" s="206" t="s">
        <v>26</v>
      </c>
      <c r="G21" s="58"/>
      <c r="H21" s="206" t="s">
        <v>188</v>
      </c>
      <c r="K21" s="206" t="s">
        <v>70</v>
      </c>
      <c r="M21" s="138"/>
      <c r="N21" s="138"/>
    </row>
    <row r="22" spans="1:14" s="47" customFormat="1" ht="15" customHeight="1">
      <c r="A22" s="48"/>
      <c r="B22" s="206" t="s">
        <v>182</v>
      </c>
      <c r="C22" s="55"/>
      <c r="D22" s="51"/>
      <c r="E22" s="206" t="s">
        <v>31</v>
      </c>
      <c r="G22" s="48"/>
      <c r="H22" s="206" t="s">
        <v>205</v>
      </c>
      <c r="K22" s="206" t="s">
        <v>162</v>
      </c>
      <c r="M22" s="138"/>
      <c r="N22" s="138"/>
    </row>
    <row r="23" spans="1:14" s="47" customFormat="1" ht="15" customHeight="1">
      <c r="A23" s="51"/>
      <c r="B23" s="212" t="s">
        <v>181</v>
      </c>
      <c r="C23" s="55"/>
      <c r="D23" s="51"/>
      <c r="E23" s="206" t="s">
        <v>176</v>
      </c>
      <c r="G23" s="58"/>
      <c r="H23" s="206" t="s">
        <v>238</v>
      </c>
      <c r="K23" s="206" t="s">
        <v>73</v>
      </c>
      <c r="L23" s="49"/>
      <c r="M23" s="138"/>
      <c r="N23" s="138"/>
    </row>
    <row r="24" spans="1:14" s="47" customFormat="1" ht="15" customHeight="1">
      <c r="A24" s="51"/>
      <c r="B24" s="212" t="s">
        <v>25</v>
      </c>
      <c r="C24" s="55"/>
      <c r="D24" s="51"/>
      <c r="E24" s="206" t="s">
        <v>38</v>
      </c>
      <c r="G24" s="51"/>
      <c r="H24" s="206" t="s">
        <v>62</v>
      </c>
      <c r="K24" s="206" t="s">
        <v>228</v>
      </c>
      <c r="M24" s="138"/>
      <c r="N24" s="138"/>
    </row>
    <row r="25" spans="1:14" s="47" customFormat="1" ht="15" customHeight="1">
      <c r="A25" s="51"/>
      <c r="B25" s="207" t="s">
        <v>195</v>
      </c>
      <c r="C25" s="55"/>
      <c r="D25" s="51"/>
      <c r="E25" s="207" t="s">
        <v>236</v>
      </c>
      <c r="G25" s="51"/>
      <c r="H25" s="207" t="s">
        <v>144</v>
      </c>
      <c r="K25" s="207" t="s">
        <v>75</v>
      </c>
      <c r="M25" s="138"/>
      <c r="N25" s="62"/>
    </row>
    <row r="26" spans="1:14" s="47" customFormat="1" ht="15" customHeight="1">
      <c r="A26" s="53"/>
      <c r="B26" s="54"/>
      <c r="C26" s="48"/>
      <c r="D26"/>
      <c r="E26"/>
      <c r="M26" s="62"/>
      <c r="N26" s="62"/>
    </row>
    <row r="27" spans="1:15" s="47" customFormat="1" ht="15" customHeight="1">
      <c r="A27" s="215" t="s">
        <v>248</v>
      </c>
      <c r="B27" s="216"/>
      <c r="C27" s="49"/>
      <c r="D27" s="215" t="s">
        <v>53</v>
      </c>
      <c r="E27" s="216"/>
      <c r="G27" s="215" t="s">
        <v>112</v>
      </c>
      <c r="H27" s="216"/>
      <c r="J27" s="215" t="s">
        <v>90</v>
      </c>
      <c r="K27" s="216"/>
      <c r="M27" s="62"/>
      <c r="N27" s="62"/>
      <c r="O27" s="62"/>
    </row>
    <row r="28" spans="1:15" s="47" customFormat="1" ht="15" customHeight="1">
      <c r="A28" s="58"/>
      <c r="B28" s="208" t="s">
        <v>193</v>
      </c>
      <c r="C28" s="49"/>
      <c r="D28" s="50"/>
      <c r="E28" s="206" t="s">
        <v>222</v>
      </c>
      <c r="H28" s="206" t="s">
        <v>22</v>
      </c>
      <c r="J28" s="50"/>
      <c r="K28" s="206" t="s">
        <v>177</v>
      </c>
      <c r="M28" s="62"/>
      <c r="N28" s="62"/>
      <c r="O28" s="62"/>
    </row>
    <row r="29" spans="2:15" s="47" customFormat="1" ht="15" customHeight="1">
      <c r="B29" s="206" t="s">
        <v>179</v>
      </c>
      <c r="C29" s="49"/>
      <c r="D29" s="51"/>
      <c r="E29" s="206" t="s">
        <v>190</v>
      </c>
      <c r="H29" s="206" t="s">
        <v>120</v>
      </c>
      <c r="J29" s="51"/>
      <c r="K29" s="206" t="s">
        <v>178</v>
      </c>
      <c r="M29" s="62"/>
      <c r="N29" s="62"/>
      <c r="O29" s="62"/>
    </row>
    <row r="30" spans="2:15" s="47" customFormat="1" ht="15" customHeight="1">
      <c r="B30" s="206" t="s">
        <v>225</v>
      </c>
      <c r="C30" s="49"/>
      <c r="D30" s="51"/>
      <c r="E30" s="206" t="s">
        <v>23</v>
      </c>
      <c r="H30" s="206" t="s">
        <v>125</v>
      </c>
      <c r="J30" s="48"/>
      <c r="K30" s="206" t="s">
        <v>76</v>
      </c>
      <c r="M30" s="62"/>
      <c r="N30" s="62"/>
      <c r="O30" s="62"/>
    </row>
    <row r="31" spans="2:15" s="47" customFormat="1" ht="15" customHeight="1">
      <c r="B31" s="206" t="s">
        <v>227</v>
      </c>
      <c r="C31" s="49"/>
      <c r="D31" s="51"/>
      <c r="E31" s="206" t="s">
        <v>27</v>
      </c>
      <c r="H31" s="206" t="s">
        <v>180</v>
      </c>
      <c r="J31" s="51"/>
      <c r="K31" s="206" t="s">
        <v>117</v>
      </c>
      <c r="M31" s="62"/>
      <c r="N31" s="62"/>
      <c r="O31" s="62"/>
    </row>
    <row r="32" spans="1:15" s="47" customFormat="1" ht="15" customHeight="1">
      <c r="A32" s="63"/>
      <c r="B32" s="206" t="s">
        <v>240</v>
      </c>
      <c r="C32" s="49"/>
      <c r="E32" s="206" t="s">
        <v>244</v>
      </c>
      <c r="H32" s="206" t="s">
        <v>154</v>
      </c>
      <c r="J32" s="51"/>
      <c r="K32" s="206" t="s">
        <v>183</v>
      </c>
      <c r="M32" s="62"/>
      <c r="N32" s="62"/>
      <c r="O32" s="62"/>
    </row>
    <row r="33" spans="1:15" s="47" customFormat="1" ht="15" customHeight="1">
      <c r="A33" s="63"/>
      <c r="B33" s="209" t="s">
        <v>185</v>
      </c>
      <c r="C33" s="49"/>
      <c r="E33" s="207" t="s">
        <v>140</v>
      </c>
      <c r="H33" s="207" t="s">
        <v>243</v>
      </c>
      <c r="J33" s="51"/>
      <c r="K33" s="207" t="s">
        <v>77</v>
      </c>
      <c r="M33" s="62"/>
      <c r="N33" s="62"/>
      <c r="O33" s="62"/>
    </row>
    <row r="34" spans="13:15" s="47" customFormat="1" ht="15" customHeight="1">
      <c r="M34" s="62"/>
      <c r="N34" s="62"/>
      <c r="O34" s="62"/>
    </row>
    <row r="35" spans="1:14" s="47" customFormat="1" ht="15" customHeight="1">
      <c r="A35" s="234" t="s">
        <v>148</v>
      </c>
      <c r="B35" s="235"/>
      <c r="C35" s="57"/>
      <c r="D35" s="215" t="s">
        <v>131</v>
      </c>
      <c r="E35" s="216"/>
      <c r="G35" s="215" t="s">
        <v>87</v>
      </c>
      <c r="H35" s="216"/>
      <c r="J35" s="215" t="s">
        <v>113</v>
      </c>
      <c r="K35" s="216"/>
      <c r="M35" s="233"/>
      <c r="N35" s="233"/>
    </row>
    <row r="36" spans="1:14" s="47" customFormat="1" ht="15" customHeight="1">
      <c r="A36" s="50"/>
      <c r="B36" s="217" t="s">
        <v>33</v>
      </c>
      <c r="C36" s="57"/>
      <c r="E36" s="208" t="s">
        <v>226</v>
      </c>
      <c r="H36" s="206" t="s">
        <v>151</v>
      </c>
      <c r="J36" s="51"/>
      <c r="K36" s="206" t="s">
        <v>79</v>
      </c>
      <c r="M36" s="138"/>
      <c r="N36" s="62"/>
    </row>
    <row r="37" spans="1:14" s="47" customFormat="1" ht="15" customHeight="1">
      <c r="A37" s="51"/>
      <c r="B37" s="206" t="s">
        <v>118</v>
      </c>
      <c r="E37" s="206" t="s">
        <v>191</v>
      </c>
      <c r="F37" s="49"/>
      <c r="H37" s="206" t="s">
        <v>72</v>
      </c>
      <c r="J37" s="51"/>
      <c r="K37" s="206" t="s">
        <v>24</v>
      </c>
      <c r="M37" s="138"/>
      <c r="N37" s="138"/>
    </row>
    <row r="38" spans="1:14" s="47" customFormat="1" ht="15" customHeight="1">
      <c r="A38" s="48"/>
      <c r="B38" s="206" t="s">
        <v>146</v>
      </c>
      <c r="E38" s="217" t="s">
        <v>189</v>
      </c>
      <c r="H38" s="206" t="s">
        <v>197</v>
      </c>
      <c r="J38" s="51"/>
      <c r="K38" s="206" t="s">
        <v>59</v>
      </c>
      <c r="M38" s="139"/>
      <c r="N38" s="62"/>
    </row>
    <row r="39" spans="1:14" s="47" customFormat="1" ht="15" customHeight="1">
      <c r="A39" s="51"/>
      <c r="B39" s="206" t="s">
        <v>35</v>
      </c>
      <c r="E39" s="217" t="s">
        <v>232</v>
      </c>
      <c r="H39" s="206" t="s">
        <v>74</v>
      </c>
      <c r="J39" s="51"/>
      <c r="K39" s="206" t="s">
        <v>211</v>
      </c>
      <c r="M39" s="138"/>
      <c r="N39" s="138"/>
    </row>
    <row r="40" spans="1:14" s="47" customFormat="1" ht="15" customHeight="1">
      <c r="A40" s="51"/>
      <c r="B40" s="206" t="s">
        <v>233</v>
      </c>
      <c r="E40" s="206" t="s">
        <v>213</v>
      </c>
      <c r="H40" s="206" t="s">
        <v>88</v>
      </c>
      <c r="J40" s="51"/>
      <c r="K40" s="206" t="s">
        <v>55</v>
      </c>
      <c r="M40" s="62"/>
      <c r="N40" s="138"/>
    </row>
    <row r="41" spans="1:14" s="47" customFormat="1" ht="15" customHeight="1">
      <c r="A41" s="51"/>
      <c r="B41" s="207" t="s">
        <v>34</v>
      </c>
      <c r="E41" s="207" t="s">
        <v>239</v>
      </c>
      <c r="H41" s="207" t="s">
        <v>163</v>
      </c>
      <c r="J41" s="51"/>
      <c r="K41" s="207" t="s">
        <v>235</v>
      </c>
      <c r="M41" s="62"/>
      <c r="N41" s="62"/>
    </row>
    <row r="42" spans="13:14" s="47" customFormat="1" ht="15" customHeight="1">
      <c r="M42" s="62"/>
      <c r="N42" s="62"/>
    </row>
    <row r="43" spans="1:14" s="47" customFormat="1" ht="15" customHeight="1">
      <c r="A43" s="215" t="s">
        <v>43</v>
      </c>
      <c r="B43" s="216"/>
      <c r="D43" s="215" t="s">
        <v>127</v>
      </c>
      <c r="E43" s="216"/>
      <c r="G43" s="233"/>
      <c r="H43" s="233"/>
      <c r="M43" s="233"/>
      <c r="N43" s="233"/>
    </row>
    <row r="44" spans="1:14" s="47" customFormat="1" ht="15" customHeight="1">
      <c r="A44" s="50"/>
      <c r="B44" s="208" t="s">
        <v>41</v>
      </c>
      <c r="D44" s="50"/>
      <c r="E44" s="206" t="s">
        <v>173</v>
      </c>
      <c r="G44" s="138"/>
      <c r="H44" s="138"/>
      <c r="M44" s="138"/>
      <c r="N44" s="62"/>
    </row>
    <row r="45" spans="1:14" s="47" customFormat="1" ht="15" customHeight="1">
      <c r="A45" s="51"/>
      <c r="B45" s="206" t="s">
        <v>153</v>
      </c>
      <c r="D45" s="51"/>
      <c r="E45" s="206" t="s">
        <v>97</v>
      </c>
      <c r="G45" s="138"/>
      <c r="H45" s="138"/>
      <c r="M45" s="138"/>
      <c r="N45" s="138"/>
    </row>
    <row r="46" spans="1:14" s="47" customFormat="1" ht="15" customHeight="1">
      <c r="A46" s="51"/>
      <c r="B46" s="206" t="s">
        <v>194</v>
      </c>
      <c r="D46" s="51"/>
      <c r="E46" s="206" t="s">
        <v>126</v>
      </c>
      <c r="G46" s="138"/>
      <c r="H46" s="138"/>
      <c r="M46" s="139"/>
      <c r="N46" s="62"/>
    </row>
    <row r="47" spans="1:14" s="47" customFormat="1" ht="15" customHeight="1">
      <c r="A47" s="51"/>
      <c r="B47" s="206" t="s">
        <v>50</v>
      </c>
      <c r="D47" s="51"/>
      <c r="E47" s="206" t="s">
        <v>61</v>
      </c>
      <c r="G47" s="138"/>
      <c r="H47" s="138"/>
      <c r="M47" s="138"/>
      <c r="N47" s="138"/>
    </row>
    <row r="48" spans="1:14" s="47" customFormat="1" ht="15" customHeight="1">
      <c r="A48" s="51"/>
      <c r="B48" s="206" t="s">
        <v>119</v>
      </c>
      <c r="D48" s="51"/>
      <c r="E48" s="206" t="s">
        <v>60</v>
      </c>
      <c r="G48" s="138"/>
      <c r="H48" s="138"/>
      <c r="M48" s="62"/>
      <c r="N48" s="138"/>
    </row>
    <row r="49" spans="1:14" s="47" customFormat="1" ht="15" customHeight="1">
      <c r="A49" s="48"/>
      <c r="B49" s="207" t="s">
        <v>95</v>
      </c>
      <c r="D49" s="58"/>
      <c r="E49" s="207" t="s">
        <v>37</v>
      </c>
      <c r="G49" s="138"/>
      <c r="H49" s="138"/>
      <c r="M49" s="62"/>
      <c r="N49" s="62"/>
    </row>
    <row r="50" spans="12:14" s="47" customFormat="1" ht="15" customHeight="1">
      <c r="L50" s="63"/>
      <c r="M50" s="62"/>
      <c r="N50" s="62"/>
    </row>
    <row r="51" s="47" customFormat="1" ht="15" customHeight="1">
      <c r="M51" s="62"/>
    </row>
    <row r="52" s="47" customFormat="1" ht="15" customHeight="1">
      <c r="M52" s="62"/>
    </row>
    <row r="53" s="47" customFormat="1" ht="15" customHeight="1">
      <c r="M53" s="62"/>
    </row>
    <row r="54" s="47" customFormat="1" ht="15" customHeight="1">
      <c r="M54" s="62"/>
    </row>
    <row r="55" s="47" customFormat="1" ht="15" customHeight="1">
      <c r="M55" s="62"/>
    </row>
    <row r="56" s="47" customFormat="1" ht="15" customHeight="1">
      <c r="M56" s="62"/>
    </row>
    <row r="57" s="47" customFormat="1" ht="15" customHeight="1">
      <c r="M57" s="62"/>
    </row>
    <row r="58" spans="7:9" s="47" customFormat="1" ht="15" customHeight="1">
      <c r="G58" s="62"/>
      <c r="H58" s="62"/>
      <c r="I58" s="62"/>
    </row>
    <row r="59" spans="7:9" s="47" customFormat="1" ht="15" customHeight="1">
      <c r="G59" s="62"/>
      <c r="H59" s="62"/>
      <c r="I59" s="62"/>
    </row>
    <row r="60" s="47" customFormat="1" ht="15" customHeight="1"/>
    <row r="61" s="47" customFormat="1" ht="15" customHeight="1"/>
    <row r="62" s="47" customFormat="1" ht="15" customHeight="1"/>
    <row r="63" s="47" customFormat="1" ht="15" customHeight="1"/>
    <row r="64" s="47" customFormat="1" ht="15" customHeight="1"/>
    <row r="65" s="47" customFormat="1" ht="15" customHeight="1"/>
    <row r="66" s="47" customFormat="1" ht="15" customHeight="1"/>
    <row r="67" s="47" customFormat="1" ht="15" customHeight="1"/>
    <row r="68" s="47" customFormat="1" ht="15" customHeight="1"/>
    <row r="69" s="47" customFormat="1" ht="15" customHeight="1"/>
    <row r="70" s="47" customFormat="1" ht="15" customHeight="1"/>
    <row r="71" s="47" customFormat="1" ht="15" customHeight="1"/>
    <row r="72" s="47" customFormat="1" ht="15" customHeight="1"/>
    <row r="73" s="47" customFormat="1" ht="15" customHeight="1"/>
    <row r="74" s="47" customFormat="1" ht="15" customHeight="1"/>
    <row r="75" s="47" customFormat="1" ht="15" customHeight="1"/>
    <row r="76" s="47" customFormat="1" ht="15" customHeight="1"/>
    <row r="77" s="47" customFormat="1" ht="15" customHeight="1"/>
    <row r="78" s="47" customFormat="1" ht="15" customHeight="1"/>
    <row r="79" s="47" customFormat="1" ht="15" customHeight="1"/>
    <row r="80" s="47" customFormat="1" ht="15" customHeight="1"/>
    <row r="81" s="47" customFormat="1" ht="15" customHeight="1"/>
    <row r="82" s="47" customFormat="1" ht="15" customHeight="1"/>
    <row r="83" s="47" customFormat="1" ht="15" customHeight="1">
      <c r="E83"/>
    </row>
  </sheetData>
  <sheetProtection/>
  <mergeCells count="15">
    <mergeCell ref="D11:E11"/>
    <mergeCell ref="G11:H11"/>
    <mergeCell ref="A11:B11"/>
    <mergeCell ref="A19:B19"/>
    <mergeCell ref="A1:E1"/>
    <mergeCell ref="A35:B35"/>
    <mergeCell ref="A3:B3"/>
    <mergeCell ref="D3:E3"/>
    <mergeCell ref="M35:N35"/>
    <mergeCell ref="M43:N43"/>
    <mergeCell ref="M19:N19"/>
    <mergeCell ref="G43:H43"/>
    <mergeCell ref="G3:H3"/>
    <mergeCell ref="M3:N3"/>
    <mergeCell ref="J11:K11"/>
  </mergeCells>
  <conditionalFormatting sqref="N7:N8 N35:N40 M42:N49 N3 N5 M35:M41 M3:M9 L3:L49 M34:N34 M10:N10 M18:N26 J3:K42 C3:I49 A34:B49 A3:B26">
    <cfRule type="duplicateValues" priority="68" dxfId="0" stopIfTrue="1">
      <formula>AND(COUNTIF($N$7:$N$8,A3)+COUNTIF($N$35:$N$40,A3)+COUNTIF($M$42:$N$49,A3)+COUNTIF($N$3:$N$3,A3)+COUNTIF($N$5:$N$5,A3)+COUNTIF($M$35:$M$41,A3)+COUNTIF($M$3:$M$9,A3)+COUNTIF($L$3:$L$49,A3)+COUNTIF($M$34:$N$34,A3)+COUNTIF($M$10:$N$10,A3)+COUNTIF($M$18:$N$26,A3)+COUNTIF($J$3:$K$42,A3)+COUNTIF($C$3:$I$49,A3)+COUNTIF($A$34:$B$49,A3)+COUNTIF($A$3:$B$26,A3)&gt;1,NOT(ISBLANK(A3)))</formula>
    </cfRule>
  </conditionalFormatting>
  <conditionalFormatting sqref="K5">
    <cfRule type="duplicateValues" priority="67" dxfId="0" stopIfTrue="1">
      <formula>AND(COUNTIF($K$5:$K$5,K5)&gt;1,NOT(ISBLANK(K5)))</formula>
    </cfRule>
  </conditionalFormatting>
  <conditionalFormatting sqref="H46">
    <cfRule type="duplicateValues" priority="66" dxfId="0" stopIfTrue="1">
      <formula>AND(COUNTIF($H$46:$H$46,H46)&gt;1,NOT(ISBLANK(H46)))</formula>
    </cfRule>
  </conditionalFormatting>
  <conditionalFormatting sqref="J3:K9">
    <cfRule type="duplicateValues" priority="65" dxfId="0" stopIfTrue="1">
      <formula>AND(COUNTIF($J$3:$K$9,J3)&gt;1,NOT(ISBLANK(J3)))</formula>
    </cfRule>
  </conditionalFormatting>
  <conditionalFormatting sqref="K6">
    <cfRule type="duplicateValues" priority="64" dxfId="0" stopIfTrue="1">
      <formula>AND(COUNTIF($K$6:$K$6,K6)&gt;1,NOT(ISBLANK(K6)))</formula>
    </cfRule>
  </conditionalFormatting>
  <conditionalFormatting sqref="K13">
    <cfRule type="duplicateValues" priority="63" dxfId="0" stopIfTrue="1">
      <formula>AND(COUNTIF($K$13:$K$13,K13)&gt;1,NOT(ISBLANK(K13)))</formula>
    </cfRule>
  </conditionalFormatting>
  <conditionalFormatting sqref="J11:K17">
    <cfRule type="duplicateValues" priority="62" dxfId="0" stopIfTrue="1">
      <formula>AND(COUNTIF($J$11:$K$17,J11)&gt;1,NOT(ISBLANK(J11)))</formula>
    </cfRule>
  </conditionalFormatting>
  <conditionalFormatting sqref="K14">
    <cfRule type="duplicateValues" priority="61" dxfId="0" stopIfTrue="1">
      <formula>AND(COUNTIF($K$14:$K$14,K14)&gt;1,NOT(ISBLANK(K14)))</formula>
    </cfRule>
  </conditionalFormatting>
  <conditionalFormatting sqref="J35:K41">
    <cfRule type="duplicateValues" priority="58" dxfId="0" stopIfTrue="1">
      <formula>AND(COUNTIF($J$35:$K$41,J35)&gt;1,NOT(ISBLANK(J35)))</formula>
    </cfRule>
  </conditionalFormatting>
  <conditionalFormatting sqref="K38">
    <cfRule type="duplicateValues" priority="57" dxfId="0" stopIfTrue="1">
      <formula>AND(COUNTIF($K$38:$K$38,K38)&gt;1,NOT(ISBLANK(K38)))</formula>
    </cfRule>
  </conditionalFormatting>
  <conditionalFormatting sqref="H16">
    <cfRule type="duplicateValues" priority="56" dxfId="0" stopIfTrue="1">
      <formula>AND(COUNTIF($H$16:$H$16,H16)&gt;1,NOT(ISBLANK(H16)))</formula>
    </cfRule>
  </conditionalFormatting>
  <conditionalFormatting sqref="H38">
    <cfRule type="duplicateValues" priority="55" dxfId="0" stopIfTrue="1">
      <formula>AND(COUNTIF($H$38:$H$38,H38)&gt;1,NOT(ISBLANK(H38)))</formula>
    </cfRule>
  </conditionalFormatting>
  <conditionalFormatting sqref="H45">
    <cfRule type="duplicateValues" priority="54" dxfId="0" stopIfTrue="1">
      <formula>AND(COUNTIF($H$45:$H$45,H45)&gt;1,NOT(ISBLANK(H45)))</formula>
    </cfRule>
  </conditionalFormatting>
  <conditionalFormatting sqref="G43:H49">
    <cfRule type="duplicateValues" priority="53" dxfId="0" stopIfTrue="1">
      <formula>AND(COUNTIF($G$43:$H$49,G43)&gt;1,NOT(ISBLANK(G43)))</formula>
    </cfRule>
  </conditionalFormatting>
  <conditionalFormatting sqref="J27:K33">
    <cfRule type="duplicateValues" priority="48" dxfId="0" stopIfTrue="1">
      <formula>AND(COUNTIF($J$27:$K$33,J27)&gt;1,NOT(ISBLANK(J27)))</formula>
    </cfRule>
  </conditionalFormatting>
  <conditionalFormatting sqref="K30">
    <cfRule type="duplicateValues" priority="47" dxfId="0" stopIfTrue="1">
      <formula>AND(COUNTIF($K$30:$K$30,K30)&gt;1,NOT(ISBLANK(K30)))</formula>
    </cfRule>
  </conditionalFormatting>
  <conditionalFormatting sqref="K21">
    <cfRule type="duplicateValues" priority="43" dxfId="0" stopIfTrue="1">
      <formula>AND(COUNTIF($K$21:$K$21,K21)&gt;1,NOT(ISBLANK(K21)))</formula>
    </cfRule>
  </conditionalFormatting>
  <conditionalFormatting sqref="J19:K25">
    <cfRule type="duplicateValues" priority="42" dxfId="0" stopIfTrue="1">
      <formula>AND(COUNTIF($J$19:$K$25,J19)&gt;1,NOT(ISBLANK(J19)))</formula>
    </cfRule>
  </conditionalFormatting>
  <conditionalFormatting sqref="K22">
    <cfRule type="duplicateValues" priority="41" dxfId="0" stopIfTrue="1">
      <formula>AND(COUNTIF($K$22:$K$22,K22)&gt;1,NOT(ISBLANK(K22)))</formula>
    </cfRule>
  </conditionalFormatting>
  <conditionalFormatting sqref="A27:B33">
    <cfRule type="duplicateValues" priority="31" dxfId="0" stopIfTrue="1">
      <formula>AND(COUNTIF($A$27:$B$33,A27)&gt;1,NOT(ISBLANK(A27)))</formula>
    </cfRule>
  </conditionalFormatting>
  <conditionalFormatting sqref="A27:B33">
    <cfRule type="duplicateValues" priority="30" dxfId="0" stopIfTrue="1">
      <formula>AND(COUNTIF($A$27:$B$33,A27)&gt;1,NOT(ISBLANK(A27)))</formula>
    </cfRule>
  </conditionalFormatting>
  <conditionalFormatting sqref="B30">
    <cfRule type="duplicateValues" priority="29" dxfId="0" stopIfTrue="1">
      <formula>AND(COUNTIF($B$30:$B$30,B30)&gt;1,NOT(ISBLANK(B30)))</formula>
    </cfRule>
  </conditionalFormatting>
  <conditionalFormatting sqref="A27:B33">
    <cfRule type="duplicateValues" priority="28" dxfId="0" stopIfTrue="1">
      <formula>AND(COUNTIF($A$27:$B$33,A27)&gt;1,NOT(ISBLANK(A27)))</formula>
    </cfRule>
  </conditionalFormatting>
  <conditionalFormatting sqref="B30">
    <cfRule type="duplicateValues" priority="27" dxfId="0" stopIfTrue="1">
      <formula>AND(COUNTIF($B$30:$B$30,B30)&gt;1,NOT(ISBLANK(B30)))</formula>
    </cfRule>
  </conditionalFormatting>
  <conditionalFormatting sqref="K29">
    <cfRule type="duplicateValues" priority="12" dxfId="0" stopIfTrue="1">
      <formula>AND(COUNTIF($K$29:$K$29,K29)&gt;1,NOT(ISBLANK(K29)))</formula>
    </cfRule>
  </conditionalFormatting>
  <conditionalFormatting sqref="H24">
    <cfRule type="duplicateValues" priority="1" dxfId="0" stopIfTrue="1">
      <formula>AND(COUNTIF($H$24:$H$24,H24)&gt;1,NOT(ISBLANK(H24)))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3:C1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bestFit="1" customWidth="1"/>
  </cols>
  <sheetData>
    <row r="3" spans="1:2" ht="12.75">
      <c r="A3" s="41">
        <v>1</v>
      </c>
      <c r="B3" s="210" t="s">
        <v>150</v>
      </c>
    </row>
    <row r="4" spans="1:2" ht="12.75">
      <c r="A4" s="41">
        <v>2</v>
      </c>
      <c r="B4" s="210" t="s">
        <v>57</v>
      </c>
    </row>
    <row r="5" spans="1:2" ht="12.75">
      <c r="A5" s="41">
        <v>3</v>
      </c>
      <c r="B5" s="210" t="s">
        <v>40</v>
      </c>
    </row>
    <row r="6" spans="1:2" ht="12.75">
      <c r="A6" s="41">
        <v>4</v>
      </c>
      <c r="B6" s="210" t="s">
        <v>168</v>
      </c>
    </row>
    <row r="7" spans="1:2" ht="12.75">
      <c r="A7" s="41">
        <v>5</v>
      </c>
      <c r="B7" s="210" t="s">
        <v>68</v>
      </c>
    </row>
    <row r="8" spans="1:2" ht="12.75">
      <c r="A8" s="41">
        <v>6</v>
      </c>
      <c r="B8" s="210" t="s">
        <v>193</v>
      </c>
    </row>
    <row r="9" spans="1:2" ht="12.75">
      <c r="A9" s="41">
        <v>7</v>
      </c>
      <c r="B9" s="210" t="s">
        <v>42</v>
      </c>
    </row>
    <row r="10" spans="1:2" ht="12.75">
      <c r="A10" s="41">
        <v>8</v>
      </c>
      <c r="B10" s="210" t="s">
        <v>179</v>
      </c>
    </row>
    <row r="11" spans="1:2" ht="12.75">
      <c r="A11" s="41">
        <v>9</v>
      </c>
      <c r="B11" s="210" t="s">
        <v>173</v>
      </c>
    </row>
    <row r="12" spans="1:2" ht="12.75">
      <c r="A12" s="41">
        <v>10</v>
      </c>
      <c r="B12" s="210" t="s">
        <v>22</v>
      </c>
    </row>
    <row r="13" spans="1:2" ht="12.75">
      <c r="A13" s="41">
        <v>11</v>
      </c>
      <c r="B13" s="210" t="s">
        <v>184</v>
      </c>
    </row>
    <row r="14" spans="1:2" ht="12.75">
      <c r="A14" s="41">
        <v>12</v>
      </c>
      <c r="B14" s="210" t="s">
        <v>151</v>
      </c>
    </row>
    <row r="15" spans="1:2" ht="12.75">
      <c r="A15" s="41">
        <v>13</v>
      </c>
      <c r="B15" s="210" t="s">
        <v>169</v>
      </c>
    </row>
    <row r="16" spans="1:2" ht="12.75">
      <c r="A16" s="41">
        <v>14</v>
      </c>
      <c r="B16" s="210" t="s">
        <v>98</v>
      </c>
    </row>
    <row r="17" spans="1:2" ht="12.75">
      <c r="A17" s="41">
        <v>15</v>
      </c>
      <c r="B17" s="210" t="s">
        <v>223</v>
      </c>
    </row>
    <row r="18" spans="1:2" ht="12.75">
      <c r="A18" s="41">
        <v>16</v>
      </c>
      <c r="B18" s="210" t="s">
        <v>36</v>
      </c>
    </row>
    <row r="19" spans="1:2" ht="12.75">
      <c r="A19" s="41">
        <v>17</v>
      </c>
      <c r="B19" s="210" t="s">
        <v>142</v>
      </c>
    </row>
    <row r="20" spans="1:2" ht="12.75">
      <c r="A20" s="41">
        <v>18</v>
      </c>
      <c r="B20" s="210" t="s">
        <v>41</v>
      </c>
    </row>
    <row r="21" spans="1:2" ht="12.75">
      <c r="A21" s="41">
        <v>19</v>
      </c>
      <c r="B21" s="210" t="s">
        <v>116</v>
      </c>
    </row>
    <row r="22" spans="1:2" ht="12.75">
      <c r="A22" s="41">
        <v>20</v>
      </c>
      <c r="B22" s="210" t="s">
        <v>222</v>
      </c>
    </row>
    <row r="23" spans="1:2" ht="12.75">
      <c r="A23" s="41">
        <v>21</v>
      </c>
      <c r="B23" s="210" t="s">
        <v>28</v>
      </c>
    </row>
    <row r="24" spans="1:2" ht="12.75">
      <c r="A24" s="41">
        <v>22</v>
      </c>
      <c r="B24" s="210" t="s">
        <v>187</v>
      </c>
    </row>
    <row r="25" spans="1:2" ht="12.75">
      <c r="A25" s="41">
        <v>23</v>
      </c>
      <c r="B25" s="210" t="s">
        <v>212</v>
      </c>
    </row>
    <row r="26" spans="1:2" ht="12.75">
      <c r="A26" s="41">
        <v>24</v>
      </c>
      <c r="B26" s="210" t="s">
        <v>224</v>
      </c>
    </row>
    <row r="27" spans="1:2" ht="12.75">
      <c r="A27" s="41">
        <v>25</v>
      </c>
      <c r="B27" s="210" t="s">
        <v>139</v>
      </c>
    </row>
    <row r="28" spans="1:2" ht="12.75">
      <c r="A28" s="41">
        <v>26</v>
      </c>
      <c r="B28" s="210" t="s">
        <v>45</v>
      </c>
    </row>
    <row r="29" spans="1:3" ht="12.75">
      <c r="A29" s="41">
        <v>27</v>
      </c>
      <c r="B29" s="210" t="s">
        <v>69</v>
      </c>
      <c r="C29" t="s">
        <v>237</v>
      </c>
    </row>
    <row r="30" spans="1:2" ht="12.75">
      <c r="A30" s="41">
        <v>28</v>
      </c>
      <c r="B30" s="211" t="s">
        <v>120</v>
      </c>
    </row>
    <row r="31" spans="1:2" ht="12.75">
      <c r="A31" s="41">
        <v>29</v>
      </c>
      <c r="B31" s="210" t="s">
        <v>182</v>
      </c>
    </row>
    <row r="32" spans="1:2" ht="12.75">
      <c r="A32" s="41">
        <v>30</v>
      </c>
      <c r="B32" s="210" t="s">
        <v>79</v>
      </c>
    </row>
    <row r="33" spans="1:2" ht="12.75">
      <c r="A33" s="41">
        <v>31</v>
      </c>
      <c r="B33" s="210" t="s">
        <v>181</v>
      </c>
    </row>
    <row r="34" spans="1:2" ht="12.75">
      <c r="A34" s="41">
        <v>32</v>
      </c>
      <c r="B34" s="211" t="s">
        <v>152</v>
      </c>
    </row>
    <row r="35" spans="1:2" ht="12.75">
      <c r="A35" s="41">
        <v>33</v>
      </c>
      <c r="B35" s="211" t="s">
        <v>125</v>
      </c>
    </row>
    <row r="36" spans="1:2" ht="12.75">
      <c r="A36" s="41">
        <v>34</v>
      </c>
      <c r="B36" s="210" t="s">
        <v>70</v>
      </c>
    </row>
    <row r="37" spans="1:2" ht="12.75">
      <c r="A37" s="41">
        <v>35</v>
      </c>
      <c r="B37" s="211" t="s">
        <v>71</v>
      </c>
    </row>
    <row r="38" spans="1:2" ht="12.75">
      <c r="A38" s="41">
        <v>36</v>
      </c>
      <c r="B38" s="210" t="s">
        <v>190</v>
      </c>
    </row>
    <row r="39" spans="1:2" ht="12.75">
      <c r="A39" s="41">
        <v>37</v>
      </c>
      <c r="B39" s="210" t="s">
        <v>162</v>
      </c>
    </row>
    <row r="40" spans="1:2" ht="12.75">
      <c r="A40" s="41">
        <v>38</v>
      </c>
      <c r="B40" s="210" t="s">
        <v>23</v>
      </c>
    </row>
    <row r="41" spans="1:2" ht="12.75">
      <c r="A41" s="41">
        <v>39</v>
      </c>
      <c r="B41" s="210" t="s">
        <v>24</v>
      </c>
    </row>
    <row r="42" spans="1:2" ht="12.75">
      <c r="A42" s="41">
        <v>40</v>
      </c>
      <c r="B42" s="210" t="s">
        <v>164</v>
      </c>
    </row>
    <row r="43" spans="1:2" ht="12.75">
      <c r="A43" s="41">
        <v>41</v>
      </c>
      <c r="B43" s="210" t="s">
        <v>225</v>
      </c>
    </row>
    <row r="44" spans="1:2" ht="12.75">
      <c r="A44" s="41">
        <v>42</v>
      </c>
      <c r="B44" s="210" t="s">
        <v>226</v>
      </c>
    </row>
    <row r="45" spans="1:2" ht="12.75">
      <c r="A45" s="41">
        <v>43</v>
      </c>
      <c r="B45" s="210" t="s">
        <v>72</v>
      </c>
    </row>
    <row r="46" spans="1:2" ht="12.75">
      <c r="A46" s="41">
        <v>44</v>
      </c>
      <c r="B46" s="210" t="s">
        <v>93</v>
      </c>
    </row>
    <row r="47" spans="1:2" ht="12.75">
      <c r="A47" s="41">
        <v>45</v>
      </c>
      <c r="B47" s="210" t="s">
        <v>177</v>
      </c>
    </row>
    <row r="48" spans="1:2" ht="12.75">
      <c r="A48" s="41">
        <v>46</v>
      </c>
      <c r="B48" s="210" t="s">
        <v>153</v>
      </c>
    </row>
    <row r="49" spans="1:2" ht="12.75">
      <c r="A49" s="41">
        <v>47</v>
      </c>
      <c r="B49" s="210" t="s">
        <v>194</v>
      </c>
    </row>
    <row r="50" spans="1:2" ht="12.75">
      <c r="A50" s="41">
        <v>48</v>
      </c>
      <c r="B50" s="210" t="s">
        <v>33</v>
      </c>
    </row>
    <row r="51" spans="1:2" ht="12.75">
      <c r="A51" s="41">
        <v>49</v>
      </c>
      <c r="B51" s="210" t="s">
        <v>63</v>
      </c>
    </row>
    <row r="52" spans="1:2" ht="12.75">
      <c r="A52" s="41">
        <v>50</v>
      </c>
      <c r="B52" s="213" t="s">
        <v>188</v>
      </c>
    </row>
    <row r="53" spans="1:2" ht="12.75">
      <c r="A53" s="41">
        <v>51</v>
      </c>
      <c r="B53" s="210" t="s">
        <v>118</v>
      </c>
    </row>
    <row r="54" spans="1:2" ht="12.75">
      <c r="A54" s="41">
        <v>52</v>
      </c>
      <c r="B54" s="210" t="s">
        <v>58</v>
      </c>
    </row>
    <row r="55" spans="1:2" ht="12.75">
      <c r="A55" s="41">
        <v>53</v>
      </c>
      <c r="B55" s="210" t="s">
        <v>121</v>
      </c>
    </row>
    <row r="56" spans="1:2" ht="12.75">
      <c r="A56" s="41">
        <v>54</v>
      </c>
      <c r="B56" s="210" t="s">
        <v>97</v>
      </c>
    </row>
    <row r="57" spans="1:2" ht="12.75">
      <c r="A57" s="41">
        <v>55</v>
      </c>
      <c r="B57" s="210" t="s">
        <v>159</v>
      </c>
    </row>
    <row r="58" spans="1:2" ht="12.75">
      <c r="A58" s="41">
        <v>56</v>
      </c>
      <c r="B58" s="210" t="s">
        <v>126</v>
      </c>
    </row>
    <row r="59" spans="1:2" ht="12.75">
      <c r="A59" s="41">
        <v>57</v>
      </c>
      <c r="B59" s="210" t="s">
        <v>192</v>
      </c>
    </row>
    <row r="60" spans="1:2" ht="12.75">
      <c r="A60" s="41">
        <v>58</v>
      </c>
      <c r="B60" s="210" t="s">
        <v>191</v>
      </c>
    </row>
    <row r="61" spans="1:2" ht="12.75">
      <c r="A61" s="41">
        <v>59</v>
      </c>
      <c r="B61" s="210" t="s">
        <v>61</v>
      </c>
    </row>
    <row r="62" spans="1:2" ht="12.75">
      <c r="A62" s="41">
        <v>60</v>
      </c>
      <c r="B62" s="210" t="s">
        <v>25</v>
      </c>
    </row>
    <row r="63" spans="1:2" ht="12.75">
      <c r="A63" s="41">
        <v>61</v>
      </c>
      <c r="B63" s="210" t="s">
        <v>180</v>
      </c>
    </row>
    <row r="64" spans="1:2" ht="12.75">
      <c r="A64" s="41">
        <v>62</v>
      </c>
      <c r="B64" s="211" t="s">
        <v>73</v>
      </c>
    </row>
    <row r="65" spans="1:2" ht="12.75">
      <c r="A65" s="41">
        <v>63</v>
      </c>
      <c r="B65" s="210" t="s">
        <v>154</v>
      </c>
    </row>
    <row r="66" spans="1:2" ht="12.75">
      <c r="A66" s="41">
        <v>64</v>
      </c>
      <c r="B66" s="210" t="s">
        <v>50</v>
      </c>
    </row>
    <row r="67" spans="1:2" ht="12.75">
      <c r="A67" s="41">
        <v>65</v>
      </c>
      <c r="B67" s="210" t="s">
        <v>227</v>
      </c>
    </row>
    <row r="68" spans="1:2" ht="12.75">
      <c r="A68" s="41">
        <v>66</v>
      </c>
      <c r="B68" s="210" t="s">
        <v>146</v>
      </c>
    </row>
    <row r="69" spans="1:2" ht="12.75">
      <c r="A69" s="41">
        <v>67</v>
      </c>
      <c r="B69" s="210" t="s">
        <v>242</v>
      </c>
    </row>
    <row r="70" spans="1:2" ht="12.75">
      <c r="A70" s="41">
        <v>68</v>
      </c>
      <c r="B70" s="210" t="s">
        <v>27</v>
      </c>
    </row>
    <row r="71" spans="1:2" ht="12.75">
      <c r="A71" s="41">
        <v>69</v>
      </c>
      <c r="B71" s="210" t="s">
        <v>197</v>
      </c>
    </row>
    <row r="72" spans="1:2" ht="12.75">
      <c r="A72" s="41">
        <v>70</v>
      </c>
      <c r="B72" s="210" t="s">
        <v>238</v>
      </c>
    </row>
    <row r="73" spans="1:2" ht="12.75">
      <c r="A73" s="41">
        <v>71</v>
      </c>
      <c r="B73" s="210" t="s">
        <v>243</v>
      </c>
    </row>
    <row r="74" spans="1:2" ht="12.75">
      <c r="A74" s="41">
        <v>72</v>
      </c>
      <c r="B74" s="210" t="s">
        <v>172</v>
      </c>
    </row>
    <row r="75" spans="1:2" ht="12.75">
      <c r="A75" s="41">
        <v>73</v>
      </c>
      <c r="B75" s="210" t="s">
        <v>189</v>
      </c>
    </row>
    <row r="76" spans="1:2" ht="12.75">
      <c r="A76" s="41">
        <v>74</v>
      </c>
      <c r="B76" s="210" t="s">
        <v>74</v>
      </c>
    </row>
    <row r="77" spans="1:2" ht="12.75">
      <c r="A77" s="41">
        <v>75</v>
      </c>
      <c r="B77" s="210" t="s">
        <v>228</v>
      </c>
    </row>
    <row r="78" spans="1:2" ht="12.75">
      <c r="A78" s="41">
        <v>76</v>
      </c>
      <c r="B78" s="210" t="s">
        <v>198</v>
      </c>
    </row>
    <row r="79" spans="1:2" ht="12.75">
      <c r="A79" s="41">
        <v>77</v>
      </c>
      <c r="B79" s="210" t="s">
        <v>62</v>
      </c>
    </row>
    <row r="80" spans="1:2" ht="12.75">
      <c r="A80" s="41">
        <v>78</v>
      </c>
      <c r="B80" s="210" t="s">
        <v>229</v>
      </c>
    </row>
    <row r="81" spans="1:2" ht="12.75">
      <c r="A81" s="41">
        <v>79</v>
      </c>
      <c r="B81" s="210" t="s">
        <v>26</v>
      </c>
    </row>
    <row r="82" spans="1:2" ht="12.75">
      <c r="A82" s="41">
        <v>80</v>
      </c>
      <c r="B82" s="210" t="s">
        <v>230</v>
      </c>
    </row>
    <row r="83" spans="1:2" ht="12.75">
      <c r="A83" s="41">
        <v>81</v>
      </c>
      <c r="B83" s="210" t="s">
        <v>75</v>
      </c>
    </row>
    <row r="84" spans="1:2" ht="12.75">
      <c r="A84" s="41">
        <v>82</v>
      </c>
      <c r="B84" s="210" t="s">
        <v>31</v>
      </c>
    </row>
    <row r="85" spans="1:2" ht="12.75">
      <c r="A85" s="41">
        <v>83</v>
      </c>
      <c r="B85" s="210" t="s">
        <v>59</v>
      </c>
    </row>
    <row r="86" spans="1:2" ht="12.75">
      <c r="A86" s="41">
        <v>84</v>
      </c>
      <c r="B86" s="210" t="s">
        <v>48</v>
      </c>
    </row>
    <row r="87" spans="1:2" ht="12.75">
      <c r="A87" s="41">
        <v>85</v>
      </c>
      <c r="B87" s="210" t="s">
        <v>171</v>
      </c>
    </row>
    <row r="88" spans="1:2" ht="12.75">
      <c r="A88" s="41">
        <v>86</v>
      </c>
      <c r="B88" s="210" t="s">
        <v>176</v>
      </c>
    </row>
    <row r="89" spans="1:2" ht="12.75">
      <c r="A89" s="41">
        <v>87</v>
      </c>
      <c r="B89" s="210" t="s">
        <v>65</v>
      </c>
    </row>
    <row r="90" spans="1:2" ht="12.75">
      <c r="A90" s="41">
        <v>88</v>
      </c>
      <c r="B90" s="210" t="s">
        <v>145</v>
      </c>
    </row>
    <row r="91" spans="1:2" ht="12.75">
      <c r="A91" s="41">
        <v>89</v>
      </c>
      <c r="B91" s="210" t="s">
        <v>231</v>
      </c>
    </row>
    <row r="92" spans="1:2" ht="12.75">
      <c r="A92" s="41">
        <v>90</v>
      </c>
      <c r="B92" s="210" t="s">
        <v>196</v>
      </c>
    </row>
    <row r="93" spans="1:2" ht="12.75">
      <c r="A93" s="41">
        <v>91</v>
      </c>
      <c r="B93" s="210" t="s">
        <v>244</v>
      </c>
    </row>
    <row r="94" spans="1:2" ht="12.75">
      <c r="A94" s="41">
        <v>92</v>
      </c>
      <c r="B94" s="210" t="s">
        <v>92</v>
      </c>
    </row>
    <row r="95" spans="1:2" ht="12.75">
      <c r="A95" s="41">
        <v>93</v>
      </c>
      <c r="B95" s="210" t="s">
        <v>166</v>
      </c>
    </row>
    <row r="96" spans="1:2" ht="12.75">
      <c r="A96" s="41">
        <v>94</v>
      </c>
      <c r="B96" s="210" t="s">
        <v>185</v>
      </c>
    </row>
    <row r="97" spans="1:2" ht="12.75">
      <c r="A97" s="41">
        <v>95</v>
      </c>
      <c r="B97" s="210" t="s">
        <v>195</v>
      </c>
    </row>
    <row r="98" spans="1:2" ht="12.75">
      <c r="A98" s="41">
        <v>96</v>
      </c>
      <c r="B98" s="210" t="s">
        <v>201</v>
      </c>
    </row>
    <row r="99" spans="1:2" ht="12.75">
      <c r="A99" s="41">
        <v>97</v>
      </c>
      <c r="B99" s="210" t="s">
        <v>60</v>
      </c>
    </row>
    <row r="100" spans="1:2" ht="12.75">
      <c r="A100" s="41">
        <v>98</v>
      </c>
      <c r="B100" s="210" t="s">
        <v>232</v>
      </c>
    </row>
    <row r="101" spans="1:2" ht="12.75">
      <c r="A101" s="41">
        <v>99</v>
      </c>
      <c r="B101" s="210" t="s">
        <v>88</v>
      </c>
    </row>
    <row r="102" spans="1:2" ht="12.75">
      <c r="A102" s="41">
        <v>100</v>
      </c>
      <c r="B102" s="210" t="s">
        <v>35</v>
      </c>
    </row>
    <row r="103" spans="1:2" ht="12.75">
      <c r="A103" s="41">
        <v>101</v>
      </c>
      <c r="B103" s="210" t="s">
        <v>37</v>
      </c>
    </row>
    <row r="104" spans="1:2" ht="12.75">
      <c r="A104" s="41">
        <v>102</v>
      </c>
      <c r="B104" s="211" t="s">
        <v>94</v>
      </c>
    </row>
    <row r="105" spans="1:2" ht="12.75">
      <c r="A105" s="41">
        <v>103</v>
      </c>
      <c r="B105" s="210" t="s">
        <v>178</v>
      </c>
    </row>
    <row r="106" spans="1:2" ht="12.75">
      <c r="A106" s="41">
        <v>104</v>
      </c>
      <c r="B106" s="210" t="s">
        <v>175</v>
      </c>
    </row>
    <row r="107" spans="1:2" ht="12.75">
      <c r="A107" s="41">
        <v>105</v>
      </c>
      <c r="B107" s="210" t="s">
        <v>233</v>
      </c>
    </row>
    <row r="108" spans="1:2" ht="12.75">
      <c r="A108" s="41">
        <v>106</v>
      </c>
      <c r="B108" s="210" t="s">
        <v>211</v>
      </c>
    </row>
    <row r="109" spans="1:2" ht="12.75">
      <c r="A109" s="41">
        <v>107</v>
      </c>
      <c r="B109" s="210" t="s">
        <v>67</v>
      </c>
    </row>
    <row r="110" spans="1:2" ht="12.75">
      <c r="A110" s="41">
        <v>108</v>
      </c>
      <c r="B110" s="210" t="s">
        <v>143</v>
      </c>
    </row>
    <row r="111" spans="1:2" ht="12.75">
      <c r="A111" s="41">
        <v>109</v>
      </c>
      <c r="B111" s="210" t="s">
        <v>55</v>
      </c>
    </row>
    <row r="112" spans="1:2" ht="12.75">
      <c r="A112" s="41">
        <v>110</v>
      </c>
      <c r="B112" s="210" t="s">
        <v>234</v>
      </c>
    </row>
    <row r="113" spans="1:2" ht="12.75">
      <c r="A113" s="41">
        <v>111</v>
      </c>
      <c r="B113" s="210" t="s">
        <v>235</v>
      </c>
    </row>
    <row r="114" spans="1:2" ht="12.75">
      <c r="A114" s="41">
        <v>112</v>
      </c>
      <c r="B114" s="210" t="s">
        <v>119</v>
      </c>
    </row>
    <row r="115" spans="1:2" ht="12.75">
      <c r="A115" s="41">
        <v>113</v>
      </c>
      <c r="B115" s="210" t="s">
        <v>76</v>
      </c>
    </row>
    <row r="116" spans="1:2" ht="12.75">
      <c r="A116" s="41">
        <v>114</v>
      </c>
      <c r="B116" s="210" t="s">
        <v>95</v>
      </c>
    </row>
    <row r="117" spans="1:2" ht="12.75">
      <c r="A117" s="41">
        <v>115</v>
      </c>
      <c r="B117" s="210" t="s">
        <v>38</v>
      </c>
    </row>
    <row r="118" spans="1:2" ht="12.75">
      <c r="A118" s="41">
        <v>116</v>
      </c>
      <c r="B118" s="210" t="s">
        <v>213</v>
      </c>
    </row>
    <row r="119" spans="1:2" ht="12.75">
      <c r="A119" s="41">
        <v>117</v>
      </c>
      <c r="B119" s="213" t="s">
        <v>174</v>
      </c>
    </row>
    <row r="120" spans="1:2" ht="12.75">
      <c r="A120" s="41">
        <v>118</v>
      </c>
      <c r="B120" s="213" t="s">
        <v>155</v>
      </c>
    </row>
    <row r="121" spans="1:2" ht="12.75">
      <c r="A121" s="41">
        <v>119</v>
      </c>
      <c r="B121" s="210" t="s">
        <v>96</v>
      </c>
    </row>
    <row r="122" spans="1:2" ht="12.75">
      <c r="A122" s="41">
        <v>120</v>
      </c>
      <c r="B122" s="210" t="s">
        <v>117</v>
      </c>
    </row>
    <row r="123" spans="1:2" ht="12.75">
      <c r="A123" s="41">
        <v>121</v>
      </c>
      <c r="B123" s="210" t="s">
        <v>156</v>
      </c>
    </row>
    <row r="124" spans="1:2" ht="12.75">
      <c r="A124" s="41">
        <v>122</v>
      </c>
      <c r="B124" s="210" t="s">
        <v>157</v>
      </c>
    </row>
    <row r="125" spans="1:2" ht="12.75">
      <c r="A125" s="41">
        <v>123</v>
      </c>
      <c r="B125" s="210" t="s">
        <v>183</v>
      </c>
    </row>
    <row r="126" spans="1:2" ht="12.75">
      <c r="A126" s="41">
        <v>124</v>
      </c>
      <c r="B126" s="211" t="s">
        <v>47</v>
      </c>
    </row>
    <row r="127" spans="1:2" ht="12.75">
      <c r="A127" s="41">
        <v>125</v>
      </c>
      <c r="B127" s="211" t="s">
        <v>141</v>
      </c>
    </row>
    <row r="128" spans="1:2" ht="12.75">
      <c r="A128" s="41">
        <v>126</v>
      </c>
      <c r="B128" s="210" t="s">
        <v>210</v>
      </c>
    </row>
    <row r="129" spans="1:2" ht="12.75">
      <c r="A129" s="41">
        <v>127</v>
      </c>
      <c r="B129" s="211" t="s">
        <v>236</v>
      </c>
    </row>
    <row r="130" spans="1:2" ht="12.75">
      <c r="A130" s="41">
        <v>128</v>
      </c>
      <c r="B130" s="211" t="s">
        <v>77</v>
      </c>
    </row>
    <row r="131" spans="1:2" ht="12.75">
      <c r="A131" s="41">
        <v>129</v>
      </c>
      <c r="B131" s="210" t="s">
        <v>163</v>
      </c>
    </row>
    <row r="132" spans="1:2" ht="12.75">
      <c r="A132" s="41">
        <v>130</v>
      </c>
      <c r="B132" s="210" t="s">
        <v>144</v>
      </c>
    </row>
    <row r="133" spans="1:2" ht="12.75">
      <c r="A133" s="41">
        <v>131</v>
      </c>
      <c r="B133" s="210" t="s">
        <v>140</v>
      </c>
    </row>
    <row r="134" spans="1:2" ht="12.75">
      <c r="A134" s="41">
        <v>132</v>
      </c>
      <c r="B134" s="211" t="s">
        <v>167</v>
      </c>
    </row>
    <row r="135" spans="1:2" ht="12.75">
      <c r="A135" s="41">
        <v>133</v>
      </c>
      <c r="B135" s="210" t="s">
        <v>34</v>
      </c>
    </row>
    <row r="136" spans="1:2" ht="12.75">
      <c r="A136" s="41">
        <v>134</v>
      </c>
      <c r="B136" s="210" t="s">
        <v>239</v>
      </c>
    </row>
    <row r="137" spans="1:2" ht="12.75">
      <c r="A137" s="41">
        <v>135</v>
      </c>
      <c r="B137" s="210" t="s">
        <v>160</v>
      </c>
    </row>
  </sheetData>
  <sheetProtection/>
  <conditionalFormatting sqref="B22 B126:B137">
    <cfRule type="duplicateValues" priority="1" dxfId="0" stopIfTrue="1">
      <formula>AND(COUNTIF($B$22:$B$22,B22)+COUNTIF($B$126:$B$137,B22)&gt;1,NOT(ISBLANK(B22)))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10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7" width="10.7109375" style="0" customWidth="1"/>
    <col min="8" max="8" width="12.28125" style="0" customWidth="1"/>
    <col min="9" max="10" width="14.57421875" style="0" bestFit="1" customWidth="1"/>
    <col min="11" max="11" width="14.00390625" style="0" customWidth="1"/>
    <col min="12" max="12" width="43.140625" style="0" customWidth="1"/>
    <col min="13" max="17" width="10.7109375" style="0" customWidth="1"/>
    <col min="18" max="18" width="10.8515625" style="0" customWidth="1"/>
    <col min="19" max="19" width="11.57421875" style="0" bestFit="1" customWidth="1"/>
  </cols>
  <sheetData>
    <row r="1" spans="1:10" ht="23.25">
      <c r="A1" s="236" t="s">
        <v>215</v>
      </c>
      <c r="B1" s="236"/>
      <c r="C1" s="236"/>
      <c r="D1" s="236"/>
      <c r="E1" s="236"/>
      <c r="F1" s="236"/>
      <c r="J1" s="29"/>
    </row>
    <row r="2" ht="18.75" thickBot="1">
      <c r="J2" s="30"/>
    </row>
    <row r="3" spans="2:19" ht="18.75" thickBot="1">
      <c r="B3" s="121" t="s">
        <v>109</v>
      </c>
      <c r="C3" s="123"/>
      <c r="D3" s="122" t="s">
        <v>132</v>
      </c>
      <c r="E3" s="87" t="s">
        <v>133</v>
      </c>
      <c r="F3" s="87" t="s">
        <v>134</v>
      </c>
      <c r="G3" s="87" t="s">
        <v>135</v>
      </c>
      <c r="H3" s="87" t="s">
        <v>138</v>
      </c>
      <c r="I3" s="88" t="s">
        <v>0</v>
      </c>
      <c r="J3" s="104" t="s">
        <v>136</v>
      </c>
      <c r="K3" s="29"/>
      <c r="L3" s="240"/>
      <c r="M3" s="240"/>
      <c r="N3" s="240"/>
      <c r="O3" s="240"/>
      <c r="P3" s="240"/>
      <c r="Q3" s="240"/>
      <c r="R3" s="171"/>
      <c r="S3" s="171"/>
    </row>
    <row r="4" spans="1:19" ht="19.5" thickBot="1" thickTop="1">
      <c r="A4" s="89"/>
      <c r="B4" s="94" t="s">
        <v>39</v>
      </c>
      <c r="C4" s="125" t="s">
        <v>91</v>
      </c>
      <c r="D4" s="164">
        <v>6</v>
      </c>
      <c r="E4" s="98">
        <v>30</v>
      </c>
      <c r="F4" s="97">
        <v>30</v>
      </c>
      <c r="G4" s="98">
        <v>30</v>
      </c>
      <c r="H4" s="167"/>
      <c r="I4" s="93">
        <f aca="true" t="shared" si="0" ref="I4:I25">SUM(D4:H4)</f>
        <v>96</v>
      </c>
      <c r="J4" s="154">
        <v>1</v>
      </c>
      <c r="K4" s="30"/>
      <c r="L4" s="143"/>
      <c r="M4" s="143"/>
      <c r="N4" s="171"/>
      <c r="O4" s="171"/>
      <c r="P4" s="171"/>
      <c r="Q4" s="171"/>
      <c r="R4" s="145"/>
      <c r="S4" s="146"/>
    </row>
    <row r="5" spans="1:19" ht="19.5" thickBot="1" thickTop="1">
      <c r="A5" s="89"/>
      <c r="B5" s="94" t="s">
        <v>249</v>
      </c>
      <c r="C5" s="94" t="s">
        <v>241</v>
      </c>
      <c r="D5" s="165">
        <v>30</v>
      </c>
      <c r="E5" s="101">
        <v>13</v>
      </c>
      <c r="F5" s="100">
        <v>25.5</v>
      </c>
      <c r="G5" s="101">
        <v>20</v>
      </c>
      <c r="H5" s="168"/>
      <c r="I5" s="93">
        <f t="shared" si="0"/>
        <v>88.5</v>
      </c>
      <c r="J5" s="155">
        <v>2</v>
      </c>
      <c r="K5" s="30"/>
      <c r="L5" s="143"/>
      <c r="M5" s="143"/>
      <c r="N5" s="171"/>
      <c r="O5" s="171"/>
      <c r="P5" s="171"/>
      <c r="Q5" s="171"/>
      <c r="R5" s="145"/>
      <c r="S5" s="146"/>
    </row>
    <row r="6" spans="1:19" ht="19.5" thickBot="1" thickTop="1">
      <c r="A6" s="89"/>
      <c r="B6" s="94" t="s">
        <v>103</v>
      </c>
      <c r="C6" s="94" t="s">
        <v>64</v>
      </c>
      <c r="D6" s="165">
        <v>27</v>
      </c>
      <c r="E6" s="101">
        <v>24</v>
      </c>
      <c r="F6" s="100">
        <v>15</v>
      </c>
      <c r="G6" s="101">
        <v>22</v>
      </c>
      <c r="H6" s="168"/>
      <c r="I6" s="93">
        <f t="shared" si="0"/>
        <v>88</v>
      </c>
      <c r="J6" s="155">
        <v>3</v>
      </c>
      <c r="K6" s="30"/>
      <c r="N6" s="171"/>
      <c r="O6" s="171"/>
      <c r="P6" s="171"/>
      <c r="Q6" s="171"/>
      <c r="R6" s="145"/>
      <c r="S6" s="146"/>
    </row>
    <row r="7" spans="1:19" ht="19.5" thickBot="1" thickTop="1">
      <c r="A7" s="89"/>
      <c r="B7" s="94" t="s">
        <v>208</v>
      </c>
      <c r="C7" s="94" t="s">
        <v>203</v>
      </c>
      <c r="D7" s="165">
        <v>10</v>
      </c>
      <c r="E7" s="101">
        <v>18</v>
      </c>
      <c r="F7" s="100">
        <v>20</v>
      </c>
      <c r="G7" s="101">
        <v>27</v>
      </c>
      <c r="H7" s="168"/>
      <c r="I7" s="93">
        <f t="shared" si="0"/>
        <v>75</v>
      </c>
      <c r="J7" s="155">
        <v>4</v>
      </c>
      <c r="K7" s="30"/>
      <c r="L7" s="143"/>
      <c r="M7" s="143"/>
      <c r="N7" s="171"/>
      <c r="O7" s="171"/>
      <c r="P7" s="171"/>
      <c r="Q7" s="171"/>
      <c r="R7" s="145"/>
      <c r="S7" s="146"/>
    </row>
    <row r="8" spans="1:19" ht="19.5" thickBot="1" thickTop="1">
      <c r="A8" s="89"/>
      <c r="B8" s="94" t="s">
        <v>105</v>
      </c>
      <c r="C8" s="94" t="s">
        <v>101</v>
      </c>
      <c r="D8" s="165">
        <v>20</v>
      </c>
      <c r="E8" s="101">
        <v>27</v>
      </c>
      <c r="F8" s="100">
        <v>11</v>
      </c>
      <c r="G8" s="101">
        <v>16</v>
      </c>
      <c r="H8" s="168"/>
      <c r="I8" s="93">
        <f t="shared" si="0"/>
        <v>74</v>
      </c>
      <c r="J8" s="155">
        <v>5</v>
      </c>
      <c r="K8" s="30"/>
      <c r="L8" s="151"/>
      <c r="M8" s="151"/>
      <c r="N8" s="171"/>
      <c r="O8" s="171"/>
      <c r="P8" s="171"/>
      <c r="Q8" s="171"/>
      <c r="R8" s="145"/>
      <c r="S8" s="146"/>
    </row>
    <row r="9" spans="1:19" ht="19.5" thickBot="1" thickTop="1">
      <c r="A9" s="89"/>
      <c r="B9" s="94" t="s">
        <v>86</v>
      </c>
      <c r="C9" s="94" t="s">
        <v>83</v>
      </c>
      <c r="D9" s="165">
        <v>18</v>
      </c>
      <c r="E9" s="101">
        <v>15</v>
      </c>
      <c r="F9" s="100">
        <v>22</v>
      </c>
      <c r="G9" s="101">
        <v>18</v>
      </c>
      <c r="H9" s="168"/>
      <c r="I9" s="93">
        <f t="shared" si="0"/>
        <v>73</v>
      </c>
      <c r="J9" s="155">
        <v>6</v>
      </c>
      <c r="K9" s="30"/>
      <c r="L9" s="143"/>
      <c r="M9" s="143"/>
      <c r="N9" s="171"/>
      <c r="O9" s="171"/>
      <c r="P9" s="171"/>
      <c r="Q9" s="171"/>
      <c r="R9" s="145"/>
      <c r="S9" s="146"/>
    </row>
    <row r="10" spans="1:19" ht="19.5" thickBot="1" thickTop="1">
      <c r="A10" s="89"/>
      <c r="B10" s="113" t="s">
        <v>247</v>
      </c>
      <c r="C10" s="113" t="s">
        <v>246</v>
      </c>
      <c r="D10" s="165">
        <v>13</v>
      </c>
      <c r="E10" s="101">
        <v>22</v>
      </c>
      <c r="F10" s="100">
        <v>25.5</v>
      </c>
      <c r="G10" s="101">
        <v>8</v>
      </c>
      <c r="H10" s="168"/>
      <c r="I10" s="93">
        <f t="shared" si="0"/>
        <v>68.5</v>
      </c>
      <c r="J10" s="155">
        <v>7</v>
      </c>
      <c r="K10" s="30"/>
      <c r="L10" s="151"/>
      <c r="M10" s="151"/>
      <c r="N10" s="171"/>
      <c r="O10" s="171"/>
      <c r="P10" s="171"/>
      <c r="Q10" s="171"/>
      <c r="R10" s="145"/>
      <c r="S10" s="146"/>
    </row>
    <row r="11" spans="1:19" ht="19.5" thickBot="1" thickTop="1">
      <c r="A11" s="89"/>
      <c r="B11" s="94" t="s">
        <v>84</v>
      </c>
      <c r="C11" s="94" t="s">
        <v>82</v>
      </c>
      <c r="D11" s="165">
        <v>11</v>
      </c>
      <c r="E11" s="101">
        <v>20</v>
      </c>
      <c r="F11" s="100">
        <v>14</v>
      </c>
      <c r="G11" s="101">
        <v>13</v>
      </c>
      <c r="H11" s="168"/>
      <c r="I11" s="93">
        <f t="shared" si="0"/>
        <v>58</v>
      </c>
      <c r="J11" s="155">
        <v>8</v>
      </c>
      <c r="K11" s="30"/>
      <c r="L11" s="143"/>
      <c r="M11" s="143"/>
      <c r="N11" s="171"/>
      <c r="O11" s="171"/>
      <c r="P11" s="171"/>
      <c r="Q11" s="171"/>
      <c r="R11" s="145"/>
      <c r="S11" s="146"/>
    </row>
    <row r="12" spans="1:19" ht="19.5" thickBot="1" thickTop="1">
      <c r="A12" s="89"/>
      <c r="B12" s="94" t="s">
        <v>85</v>
      </c>
      <c r="C12" s="94" t="s">
        <v>81</v>
      </c>
      <c r="D12" s="165">
        <v>5</v>
      </c>
      <c r="E12" s="101">
        <v>9</v>
      </c>
      <c r="F12" s="100">
        <v>18</v>
      </c>
      <c r="G12" s="101">
        <v>24</v>
      </c>
      <c r="H12" s="168"/>
      <c r="I12" s="93">
        <f t="shared" si="0"/>
        <v>56</v>
      </c>
      <c r="J12" s="155">
        <v>9</v>
      </c>
      <c r="K12" s="30"/>
      <c r="L12" s="143"/>
      <c r="M12" s="143"/>
      <c r="N12" s="171"/>
      <c r="O12" s="171"/>
      <c r="P12" s="171"/>
      <c r="Q12" s="171"/>
      <c r="R12" s="145"/>
      <c r="S12" s="146"/>
    </row>
    <row r="13" spans="1:19" ht="19.5" thickBot="1" thickTop="1">
      <c r="A13" s="89"/>
      <c r="B13" s="94" t="s">
        <v>44</v>
      </c>
      <c r="C13" s="94" t="s">
        <v>51</v>
      </c>
      <c r="D13" s="165">
        <v>9</v>
      </c>
      <c r="E13" s="101">
        <v>10</v>
      </c>
      <c r="F13" s="100">
        <v>16</v>
      </c>
      <c r="G13" s="101">
        <v>14</v>
      </c>
      <c r="H13" s="168"/>
      <c r="I13" s="93">
        <f t="shared" si="0"/>
        <v>49</v>
      </c>
      <c r="J13" s="155">
        <v>10</v>
      </c>
      <c r="K13" s="30"/>
      <c r="L13" s="143"/>
      <c r="M13" s="143"/>
      <c r="N13" s="171"/>
      <c r="O13" s="171"/>
      <c r="P13" s="171"/>
      <c r="Q13" s="171"/>
      <c r="R13" s="145"/>
      <c r="S13" s="146"/>
    </row>
    <row r="14" spans="1:19" ht="19.5" thickBot="1" thickTop="1">
      <c r="A14" s="89"/>
      <c r="B14" s="94" t="s">
        <v>115</v>
      </c>
      <c r="C14" s="94" t="s">
        <v>78</v>
      </c>
      <c r="D14" s="165">
        <v>12</v>
      </c>
      <c r="E14" s="101">
        <v>14</v>
      </c>
      <c r="F14" s="100">
        <v>12</v>
      </c>
      <c r="G14" s="101">
        <v>9</v>
      </c>
      <c r="H14" s="168"/>
      <c r="I14" s="93">
        <f t="shared" si="0"/>
        <v>47</v>
      </c>
      <c r="J14" s="155">
        <v>11</v>
      </c>
      <c r="K14" s="30"/>
      <c r="L14" s="143"/>
      <c r="M14" s="143"/>
      <c r="N14" s="171"/>
      <c r="O14" s="171"/>
      <c r="P14" s="171"/>
      <c r="Q14" s="171"/>
      <c r="R14" s="145"/>
      <c r="S14" s="146"/>
    </row>
    <row r="15" spans="1:19" ht="19.5" thickBot="1" thickTop="1">
      <c r="A15" s="89"/>
      <c r="B15" s="94" t="s">
        <v>56</v>
      </c>
      <c r="C15" s="94" t="s">
        <v>54</v>
      </c>
      <c r="D15" s="165">
        <v>2</v>
      </c>
      <c r="E15" s="101">
        <v>16</v>
      </c>
      <c r="F15" s="100">
        <v>13</v>
      </c>
      <c r="G15" s="101">
        <v>15</v>
      </c>
      <c r="H15" s="168"/>
      <c r="I15" s="93">
        <f t="shared" si="0"/>
        <v>46</v>
      </c>
      <c r="J15" s="155">
        <v>12</v>
      </c>
      <c r="K15" s="30"/>
      <c r="L15" s="143"/>
      <c r="M15" s="143"/>
      <c r="N15" s="171"/>
      <c r="O15" s="171"/>
      <c r="P15" s="171"/>
      <c r="Q15" s="171"/>
      <c r="R15" s="145"/>
      <c r="S15" s="146"/>
    </row>
    <row r="16" spans="1:19" ht="19.5" thickBot="1" thickTop="1">
      <c r="A16" s="89"/>
      <c r="B16" s="113" t="s">
        <v>158</v>
      </c>
      <c r="C16" s="113" t="s">
        <v>147</v>
      </c>
      <c r="D16" s="165">
        <v>22</v>
      </c>
      <c r="E16" s="101">
        <v>7</v>
      </c>
      <c r="F16" s="100">
        <v>4</v>
      </c>
      <c r="G16" s="101">
        <v>5</v>
      </c>
      <c r="H16" s="168"/>
      <c r="I16" s="93">
        <f t="shared" si="0"/>
        <v>38</v>
      </c>
      <c r="J16" s="155" t="s">
        <v>261</v>
      </c>
      <c r="K16" s="30"/>
      <c r="L16" s="143"/>
      <c r="M16" s="143"/>
      <c r="N16" s="171"/>
      <c r="O16" s="171"/>
      <c r="P16" s="171"/>
      <c r="Q16" s="171"/>
      <c r="R16" s="145"/>
      <c r="S16" s="146"/>
    </row>
    <row r="17" spans="1:19" ht="19.5" thickBot="1" thickTop="1">
      <c r="A17" s="89"/>
      <c r="B17" s="94" t="s">
        <v>108</v>
      </c>
      <c r="C17" s="94" t="s">
        <v>100</v>
      </c>
      <c r="D17" s="165">
        <v>16</v>
      </c>
      <c r="E17" s="101">
        <v>1</v>
      </c>
      <c r="F17" s="100">
        <v>10</v>
      </c>
      <c r="G17" s="101">
        <v>11</v>
      </c>
      <c r="H17" s="168"/>
      <c r="I17" s="93">
        <f t="shared" si="0"/>
        <v>38</v>
      </c>
      <c r="J17" s="155" t="s">
        <v>261</v>
      </c>
      <c r="K17" s="30"/>
      <c r="L17" s="143"/>
      <c r="M17" s="143"/>
      <c r="N17" s="171"/>
      <c r="O17" s="171"/>
      <c r="P17" s="171"/>
      <c r="Q17" s="171"/>
      <c r="R17" s="145"/>
      <c r="S17" s="146"/>
    </row>
    <row r="18" spans="1:19" ht="19.5" thickBot="1" thickTop="1">
      <c r="A18" s="89"/>
      <c r="B18" s="94" t="s">
        <v>130</v>
      </c>
      <c r="C18" s="94" t="s">
        <v>128</v>
      </c>
      <c r="D18" s="165">
        <v>14.5</v>
      </c>
      <c r="E18" s="101">
        <v>6</v>
      </c>
      <c r="F18" s="100">
        <v>3</v>
      </c>
      <c r="G18" s="101">
        <v>12</v>
      </c>
      <c r="H18" s="168"/>
      <c r="I18" s="93">
        <f t="shared" si="0"/>
        <v>35.5</v>
      </c>
      <c r="J18" s="155">
        <v>15</v>
      </c>
      <c r="K18" s="30"/>
      <c r="L18" s="143"/>
      <c r="M18" s="143"/>
      <c r="N18" s="171"/>
      <c r="O18" s="171"/>
      <c r="P18" s="171"/>
      <c r="Q18" s="171"/>
      <c r="R18" s="145"/>
      <c r="S18" s="146"/>
    </row>
    <row r="19" spans="1:19" ht="19.5" thickBot="1" thickTop="1">
      <c r="A19" s="89"/>
      <c r="B19" s="94" t="s">
        <v>106</v>
      </c>
      <c r="C19" s="94" t="s">
        <v>80</v>
      </c>
      <c r="D19" s="165">
        <v>14.5</v>
      </c>
      <c r="E19" s="101">
        <v>5</v>
      </c>
      <c r="F19" s="100">
        <v>8</v>
      </c>
      <c r="G19" s="101">
        <v>7</v>
      </c>
      <c r="H19" s="168"/>
      <c r="I19" s="93">
        <f t="shared" si="0"/>
        <v>34.5</v>
      </c>
      <c r="J19" s="155">
        <v>16</v>
      </c>
      <c r="K19" s="30"/>
      <c r="L19" s="143"/>
      <c r="M19" s="143"/>
      <c r="N19" s="171"/>
      <c r="O19" s="171"/>
      <c r="P19" s="171"/>
      <c r="Q19" s="171"/>
      <c r="R19" s="145"/>
      <c r="S19" s="146"/>
    </row>
    <row r="20" spans="1:19" ht="19.5" thickBot="1" thickTop="1">
      <c r="A20" s="89"/>
      <c r="B20" s="124" t="s">
        <v>137</v>
      </c>
      <c r="C20" s="94" t="s">
        <v>124</v>
      </c>
      <c r="D20" s="165">
        <v>24</v>
      </c>
      <c r="E20" s="101">
        <v>2</v>
      </c>
      <c r="F20" s="100">
        <v>6</v>
      </c>
      <c r="G20" s="101">
        <v>2</v>
      </c>
      <c r="H20" s="168"/>
      <c r="I20" s="93">
        <f t="shared" si="0"/>
        <v>34</v>
      </c>
      <c r="J20" s="155">
        <v>17</v>
      </c>
      <c r="K20" s="30"/>
      <c r="L20" s="143"/>
      <c r="M20" s="143"/>
      <c r="N20" s="171"/>
      <c r="O20" s="171"/>
      <c r="P20" s="171"/>
      <c r="Q20" s="171"/>
      <c r="R20" s="145"/>
      <c r="S20" s="146"/>
    </row>
    <row r="21" spans="1:19" ht="19.5" thickBot="1" thickTop="1">
      <c r="A21" s="89"/>
      <c r="B21" s="94" t="s">
        <v>107</v>
      </c>
      <c r="C21" s="94" t="s">
        <v>99</v>
      </c>
      <c r="D21" s="165">
        <v>3</v>
      </c>
      <c r="E21" s="101">
        <v>11</v>
      </c>
      <c r="F21" s="100">
        <v>9</v>
      </c>
      <c r="G21" s="101">
        <v>10</v>
      </c>
      <c r="H21" s="168"/>
      <c r="I21" s="93">
        <f t="shared" si="0"/>
        <v>33</v>
      </c>
      <c r="J21" s="155">
        <v>18</v>
      </c>
      <c r="K21" s="30"/>
      <c r="L21" s="151"/>
      <c r="M21" s="151"/>
      <c r="N21" s="171"/>
      <c r="O21" s="171"/>
      <c r="P21" s="171"/>
      <c r="Q21" s="171"/>
      <c r="R21" s="145"/>
      <c r="S21" s="146"/>
    </row>
    <row r="22" spans="1:19" ht="19.5" thickBot="1" thickTop="1">
      <c r="A22" s="89"/>
      <c r="B22" s="94" t="s">
        <v>66</v>
      </c>
      <c r="C22" s="94" t="s">
        <v>52</v>
      </c>
      <c r="D22" s="165">
        <v>8</v>
      </c>
      <c r="E22" s="101">
        <v>8</v>
      </c>
      <c r="F22" s="100">
        <v>7</v>
      </c>
      <c r="G22" s="101">
        <v>4</v>
      </c>
      <c r="H22" s="168"/>
      <c r="I22" s="93">
        <f t="shared" si="0"/>
        <v>27</v>
      </c>
      <c r="J22" s="155" t="s">
        <v>256</v>
      </c>
      <c r="K22" s="30"/>
      <c r="L22" s="143"/>
      <c r="M22" s="143"/>
      <c r="N22" s="171"/>
      <c r="O22" s="171"/>
      <c r="P22" s="171"/>
      <c r="Q22" s="171"/>
      <c r="R22" s="145"/>
      <c r="S22" s="146"/>
    </row>
    <row r="23" spans="1:19" ht="19.5" thickBot="1" thickTop="1">
      <c r="A23" s="89"/>
      <c r="B23" s="94" t="s">
        <v>129</v>
      </c>
      <c r="C23" s="94" t="s">
        <v>123</v>
      </c>
      <c r="D23" s="165">
        <v>7</v>
      </c>
      <c r="E23" s="101">
        <v>4</v>
      </c>
      <c r="F23" s="100">
        <v>5</v>
      </c>
      <c r="G23" s="101">
        <v>6</v>
      </c>
      <c r="H23" s="168"/>
      <c r="I23" s="93">
        <f t="shared" si="0"/>
        <v>22</v>
      </c>
      <c r="J23" s="155">
        <v>20</v>
      </c>
      <c r="K23" s="30"/>
      <c r="L23" s="143"/>
      <c r="M23" s="143"/>
      <c r="N23" s="171"/>
      <c r="O23" s="171"/>
      <c r="P23" s="171"/>
      <c r="Q23" s="171"/>
      <c r="R23" s="145"/>
      <c r="S23" s="146"/>
    </row>
    <row r="24" spans="1:19" ht="19.5" thickBot="1" thickTop="1">
      <c r="A24" s="89"/>
      <c r="B24" s="94" t="s">
        <v>104</v>
      </c>
      <c r="C24" s="94" t="s">
        <v>102</v>
      </c>
      <c r="D24" s="165">
        <v>4</v>
      </c>
      <c r="E24" s="101">
        <v>12</v>
      </c>
      <c r="F24" s="100">
        <v>2</v>
      </c>
      <c r="G24" s="101">
        <v>3</v>
      </c>
      <c r="H24" s="168"/>
      <c r="I24" s="93">
        <f t="shared" si="0"/>
        <v>21</v>
      </c>
      <c r="J24" s="155">
        <v>21</v>
      </c>
      <c r="K24" s="30"/>
      <c r="L24" s="143"/>
      <c r="M24" s="143"/>
      <c r="N24" s="171"/>
      <c r="O24" s="171"/>
      <c r="P24" s="171"/>
      <c r="Q24" s="171"/>
      <c r="R24" s="145"/>
      <c r="S24" s="146"/>
    </row>
    <row r="25" spans="1:19" ht="19.5" thickBot="1" thickTop="1">
      <c r="A25" s="89"/>
      <c r="B25" s="90" t="s">
        <v>209</v>
      </c>
      <c r="C25" s="126" t="s">
        <v>207</v>
      </c>
      <c r="D25" s="166">
        <v>1</v>
      </c>
      <c r="E25" s="148">
        <v>3</v>
      </c>
      <c r="F25" s="147">
        <v>1</v>
      </c>
      <c r="G25" s="148">
        <v>1</v>
      </c>
      <c r="H25" s="169"/>
      <c r="I25" s="170">
        <f t="shared" si="0"/>
        <v>6</v>
      </c>
      <c r="J25" s="156">
        <v>22</v>
      </c>
      <c r="K25" s="30"/>
      <c r="L25" s="143"/>
      <c r="M25" s="143"/>
      <c r="N25" s="171"/>
      <c r="O25" s="171"/>
      <c r="P25" s="171"/>
      <c r="Q25" s="171"/>
      <c r="R25" s="145"/>
      <c r="S25" s="146"/>
    </row>
    <row r="26" spans="1:18" ht="18.75" thickTop="1">
      <c r="A26" s="46"/>
      <c r="B26" s="153"/>
      <c r="C26" s="143"/>
      <c r="D26" s="144"/>
      <c r="E26" s="144"/>
      <c r="F26" s="144"/>
      <c r="G26" s="144"/>
      <c r="H26" s="145"/>
      <c r="I26" s="146"/>
      <c r="J26" s="145"/>
      <c r="K26" s="30"/>
      <c r="L26" s="6"/>
      <c r="M26" s="6"/>
      <c r="N26" s="6"/>
      <c r="O26" s="6"/>
      <c r="P26" s="29"/>
      <c r="Q26" s="29"/>
      <c r="R26" s="96"/>
    </row>
    <row r="27" spans="1:18" ht="18">
      <c r="A27" s="46"/>
      <c r="B27" s="143"/>
      <c r="C27" s="143"/>
      <c r="D27" s="144"/>
      <c r="E27" s="144"/>
      <c r="F27" s="144"/>
      <c r="G27" s="144"/>
      <c r="H27" s="145"/>
      <c r="I27" s="146"/>
      <c r="J27" s="145"/>
      <c r="K27" s="30"/>
      <c r="L27" s="31"/>
      <c r="M27" s="31"/>
      <c r="N27" s="31"/>
      <c r="O27" s="29"/>
      <c r="P27" s="29"/>
      <c r="Q27" s="29"/>
      <c r="R27" s="96"/>
    </row>
    <row r="28" spans="2:11" ht="18.75" thickBot="1">
      <c r="B28" s="31"/>
      <c r="C28" s="31"/>
      <c r="D28" s="31"/>
      <c r="E28" s="31"/>
      <c r="F28" s="31"/>
      <c r="G28" s="31"/>
      <c r="H28" s="31"/>
      <c r="I28" s="31"/>
      <c r="J28" s="30"/>
      <c r="K28" s="30"/>
    </row>
    <row r="29" spans="2:19" ht="19.5" thickBot="1" thickTop="1">
      <c r="B29" s="237" t="s">
        <v>132</v>
      </c>
      <c r="C29" s="238"/>
      <c r="D29" s="238"/>
      <c r="E29" s="238"/>
      <c r="F29" s="238"/>
      <c r="G29" s="239"/>
      <c r="H29" s="102" t="s">
        <v>0</v>
      </c>
      <c r="I29" s="103" t="s">
        <v>21</v>
      </c>
      <c r="J29" s="32"/>
      <c r="L29" s="237" t="s">
        <v>133</v>
      </c>
      <c r="M29" s="238"/>
      <c r="N29" s="238"/>
      <c r="O29" s="238"/>
      <c r="P29" s="238"/>
      <c r="Q29" s="238"/>
      <c r="R29" s="102" t="s">
        <v>0</v>
      </c>
      <c r="S29" s="103" t="s">
        <v>21</v>
      </c>
    </row>
    <row r="30" spans="1:19" ht="19.5" thickBot="1" thickTop="1">
      <c r="A30" s="64"/>
      <c r="B30" s="94" t="s">
        <v>249</v>
      </c>
      <c r="C30" s="125" t="s">
        <v>241</v>
      </c>
      <c r="D30" s="97">
        <v>2</v>
      </c>
      <c r="E30" s="98">
        <v>4</v>
      </c>
      <c r="F30" s="97">
        <v>39</v>
      </c>
      <c r="G30" s="98">
        <v>45</v>
      </c>
      <c r="H30" s="99">
        <f aca="true" t="shared" si="1" ref="H30:H51">SUM(D30:G30)</f>
        <v>90</v>
      </c>
      <c r="I30" s="93">
        <v>30</v>
      </c>
      <c r="J30" s="32"/>
      <c r="K30" s="64"/>
      <c r="L30" s="94" t="s">
        <v>39</v>
      </c>
      <c r="M30" s="125" t="s">
        <v>91</v>
      </c>
      <c r="N30" s="186">
        <v>4</v>
      </c>
      <c r="O30" s="187">
        <v>17</v>
      </c>
      <c r="P30" s="186">
        <v>21</v>
      </c>
      <c r="Q30" s="187">
        <v>27</v>
      </c>
      <c r="R30" s="188">
        <f aca="true" t="shared" si="2" ref="R30:R51">SUM(N30:Q30)</f>
        <v>69</v>
      </c>
      <c r="S30" s="189">
        <v>30</v>
      </c>
    </row>
    <row r="31" spans="2:19" ht="19.5" thickBot="1" thickTop="1">
      <c r="B31" s="94" t="s">
        <v>103</v>
      </c>
      <c r="C31" s="94" t="s">
        <v>64</v>
      </c>
      <c r="D31" s="100">
        <v>10</v>
      </c>
      <c r="E31" s="101">
        <v>21</v>
      </c>
      <c r="F31" s="100">
        <v>33</v>
      </c>
      <c r="G31" s="101">
        <v>34</v>
      </c>
      <c r="H31" s="99">
        <f t="shared" si="1"/>
        <v>98</v>
      </c>
      <c r="I31" s="92">
        <v>27</v>
      </c>
      <c r="J31" s="33"/>
      <c r="L31" s="94" t="s">
        <v>105</v>
      </c>
      <c r="M31" s="94" t="s">
        <v>101</v>
      </c>
      <c r="N31" s="190">
        <v>9</v>
      </c>
      <c r="O31" s="191">
        <v>10</v>
      </c>
      <c r="P31" s="190">
        <v>29</v>
      </c>
      <c r="Q31" s="191">
        <v>40</v>
      </c>
      <c r="R31" s="188">
        <f t="shared" si="2"/>
        <v>88</v>
      </c>
      <c r="S31" s="192">
        <v>27</v>
      </c>
    </row>
    <row r="32" spans="2:19" ht="19.5" thickBot="1" thickTop="1">
      <c r="B32" s="94" t="s">
        <v>137</v>
      </c>
      <c r="C32" s="94" t="s">
        <v>124</v>
      </c>
      <c r="D32" s="100">
        <v>7</v>
      </c>
      <c r="E32" s="101">
        <v>14</v>
      </c>
      <c r="F32" s="100">
        <v>23</v>
      </c>
      <c r="G32" s="101">
        <v>56</v>
      </c>
      <c r="H32" s="99">
        <f t="shared" si="1"/>
        <v>100</v>
      </c>
      <c r="I32" s="92">
        <v>24</v>
      </c>
      <c r="J32" s="33"/>
      <c r="L32" s="94" t="s">
        <v>103</v>
      </c>
      <c r="M32" s="94" t="s">
        <v>64</v>
      </c>
      <c r="N32" s="190">
        <v>12</v>
      </c>
      <c r="O32" s="191">
        <v>14</v>
      </c>
      <c r="P32" s="190">
        <v>36</v>
      </c>
      <c r="Q32" s="191">
        <v>44</v>
      </c>
      <c r="R32" s="188">
        <f t="shared" si="2"/>
        <v>106</v>
      </c>
      <c r="S32" s="192">
        <v>24</v>
      </c>
    </row>
    <row r="33" spans="2:19" ht="19.5" thickBot="1" thickTop="1">
      <c r="B33" s="113" t="s">
        <v>158</v>
      </c>
      <c r="C33" s="113" t="s">
        <v>147</v>
      </c>
      <c r="D33" s="100">
        <v>5</v>
      </c>
      <c r="E33" s="101">
        <v>6</v>
      </c>
      <c r="F33" s="100">
        <v>36</v>
      </c>
      <c r="G33" s="101">
        <v>60</v>
      </c>
      <c r="H33" s="99">
        <f t="shared" si="1"/>
        <v>107</v>
      </c>
      <c r="I33" s="92">
        <v>22</v>
      </c>
      <c r="J33" s="33"/>
      <c r="L33" s="113" t="s">
        <v>247</v>
      </c>
      <c r="M33" s="113" t="s">
        <v>246</v>
      </c>
      <c r="N33" s="190">
        <v>20</v>
      </c>
      <c r="O33" s="191">
        <v>32</v>
      </c>
      <c r="P33" s="190">
        <v>33</v>
      </c>
      <c r="Q33" s="191">
        <v>34</v>
      </c>
      <c r="R33" s="188">
        <f t="shared" si="2"/>
        <v>119</v>
      </c>
      <c r="S33" s="192">
        <v>22</v>
      </c>
    </row>
    <row r="34" spans="2:19" ht="19.5" thickBot="1" thickTop="1">
      <c r="B34" s="94" t="s">
        <v>105</v>
      </c>
      <c r="C34" s="94" t="s">
        <v>101</v>
      </c>
      <c r="D34" s="100">
        <v>12</v>
      </c>
      <c r="E34" s="101">
        <v>26</v>
      </c>
      <c r="F34" s="100">
        <v>30</v>
      </c>
      <c r="G34" s="101">
        <v>42</v>
      </c>
      <c r="H34" s="99">
        <f t="shared" si="1"/>
        <v>110</v>
      </c>
      <c r="I34" s="92">
        <v>20</v>
      </c>
      <c r="J34" s="33"/>
      <c r="L34" s="94" t="s">
        <v>84</v>
      </c>
      <c r="M34" s="94" t="s">
        <v>82</v>
      </c>
      <c r="N34" s="190">
        <v>2</v>
      </c>
      <c r="O34" s="191">
        <v>3</v>
      </c>
      <c r="P34" s="190">
        <v>45</v>
      </c>
      <c r="Q34" s="191">
        <v>72</v>
      </c>
      <c r="R34" s="188">
        <f t="shared" si="2"/>
        <v>122</v>
      </c>
      <c r="S34" s="192">
        <v>20</v>
      </c>
    </row>
    <row r="35" spans="2:19" ht="19.5" thickBot="1" thickTop="1">
      <c r="B35" s="94" t="s">
        <v>86</v>
      </c>
      <c r="C35" s="94" t="s">
        <v>83</v>
      </c>
      <c r="D35" s="100">
        <v>17</v>
      </c>
      <c r="E35" s="101">
        <v>28</v>
      </c>
      <c r="F35" s="100">
        <v>38</v>
      </c>
      <c r="G35" s="101">
        <v>49</v>
      </c>
      <c r="H35" s="99">
        <f t="shared" si="1"/>
        <v>132</v>
      </c>
      <c r="I35" s="92">
        <v>18</v>
      </c>
      <c r="J35" s="33"/>
      <c r="L35" s="94" t="s">
        <v>208</v>
      </c>
      <c r="M35" s="94" t="s">
        <v>203</v>
      </c>
      <c r="N35" s="190">
        <v>6</v>
      </c>
      <c r="O35" s="191">
        <v>16</v>
      </c>
      <c r="P35" s="190">
        <v>30</v>
      </c>
      <c r="Q35" s="191">
        <v>74</v>
      </c>
      <c r="R35" s="188">
        <f t="shared" si="2"/>
        <v>126</v>
      </c>
      <c r="S35" s="192">
        <v>18</v>
      </c>
    </row>
    <row r="36" spans="2:20" ht="19.5" thickBot="1" thickTop="1">
      <c r="B36" s="94" t="s">
        <v>108</v>
      </c>
      <c r="C36" s="94" t="s">
        <v>100</v>
      </c>
      <c r="D36" s="100">
        <v>11</v>
      </c>
      <c r="E36" s="101">
        <v>25</v>
      </c>
      <c r="F36" s="100">
        <v>48</v>
      </c>
      <c r="G36" s="101">
        <v>55</v>
      </c>
      <c r="H36" s="99">
        <f t="shared" si="1"/>
        <v>139</v>
      </c>
      <c r="I36" s="92">
        <v>16</v>
      </c>
      <c r="J36" s="32"/>
      <c r="L36" s="94" t="s">
        <v>56</v>
      </c>
      <c r="M36" s="94" t="s">
        <v>54</v>
      </c>
      <c r="N36" s="190">
        <v>1</v>
      </c>
      <c r="O36" s="191">
        <v>13</v>
      </c>
      <c r="P36" s="190">
        <v>56</v>
      </c>
      <c r="Q36" s="191">
        <v>60</v>
      </c>
      <c r="R36" s="188">
        <f t="shared" si="2"/>
        <v>130</v>
      </c>
      <c r="S36" s="192">
        <v>16</v>
      </c>
      <c r="T36" s="10" t="s">
        <v>32</v>
      </c>
    </row>
    <row r="37" spans="2:20" ht="19.5" thickBot="1" thickTop="1">
      <c r="B37" s="94" t="s">
        <v>130</v>
      </c>
      <c r="C37" s="94" t="s">
        <v>128</v>
      </c>
      <c r="D37" s="100">
        <v>15</v>
      </c>
      <c r="E37" s="101">
        <v>29</v>
      </c>
      <c r="F37" s="100">
        <v>37</v>
      </c>
      <c r="G37" s="101">
        <v>59</v>
      </c>
      <c r="H37" s="99">
        <f t="shared" si="1"/>
        <v>140</v>
      </c>
      <c r="I37" s="92">
        <v>14.5</v>
      </c>
      <c r="J37" s="32"/>
      <c r="L37" s="94" t="s">
        <v>86</v>
      </c>
      <c r="M37" s="94" t="s">
        <v>83</v>
      </c>
      <c r="N37" s="190">
        <v>19</v>
      </c>
      <c r="O37" s="191">
        <v>23</v>
      </c>
      <c r="P37" s="190">
        <v>28</v>
      </c>
      <c r="Q37" s="191">
        <v>68</v>
      </c>
      <c r="R37" s="188">
        <f t="shared" si="2"/>
        <v>138</v>
      </c>
      <c r="S37" s="192">
        <v>15</v>
      </c>
      <c r="T37" s="10"/>
    </row>
    <row r="38" spans="2:19" ht="19.5" thickBot="1" thickTop="1">
      <c r="B38" s="94" t="s">
        <v>106</v>
      </c>
      <c r="C38" s="94" t="s">
        <v>80</v>
      </c>
      <c r="D38" s="100">
        <v>18</v>
      </c>
      <c r="E38" s="101">
        <v>27</v>
      </c>
      <c r="F38" s="100">
        <v>32</v>
      </c>
      <c r="G38" s="101">
        <v>63</v>
      </c>
      <c r="H38" s="99">
        <f t="shared" si="1"/>
        <v>140</v>
      </c>
      <c r="I38" s="92">
        <v>14.5</v>
      </c>
      <c r="J38" s="33"/>
      <c r="L38" s="94" t="s">
        <v>115</v>
      </c>
      <c r="M38" s="94" t="s">
        <v>78</v>
      </c>
      <c r="N38" s="190">
        <v>8</v>
      </c>
      <c r="O38" s="191">
        <v>22</v>
      </c>
      <c r="P38" s="190">
        <v>58</v>
      </c>
      <c r="Q38" s="191">
        <v>61</v>
      </c>
      <c r="R38" s="188">
        <f t="shared" si="2"/>
        <v>149</v>
      </c>
      <c r="S38" s="192">
        <v>14</v>
      </c>
    </row>
    <row r="39" spans="2:19" ht="19.5" thickBot="1" thickTop="1">
      <c r="B39" s="113" t="s">
        <v>247</v>
      </c>
      <c r="C39" s="113" t="s">
        <v>246</v>
      </c>
      <c r="D39" s="100">
        <v>9</v>
      </c>
      <c r="E39" s="101">
        <v>31</v>
      </c>
      <c r="F39" s="100">
        <v>52</v>
      </c>
      <c r="G39" s="101">
        <v>70</v>
      </c>
      <c r="H39" s="99">
        <f t="shared" si="1"/>
        <v>162</v>
      </c>
      <c r="I39" s="92">
        <v>13</v>
      </c>
      <c r="J39" s="33"/>
      <c r="L39" s="94" t="s">
        <v>249</v>
      </c>
      <c r="M39" s="94" t="s">
        <v>241</v>
      </c>
      <c r="N39" s="190">
        <v>11</v>
      </c>
      <c r="O39" s="191">
        <v>37</v>
      </c>
      <c r="P39" s="190">
        <v>50</v>
      </c>
      <c r="Q39" s="191">
        <v>55</v>
      </c>
      <c r="R39" s="188">
        <f t="shared" si="2"/>
        <v>153</v>
      </c>
      <c r="S39" s="192">
        <v>13</v>
      </c>
    </row>
    <row r="40" spans="2:19" ht="19.5" thickBot="1" thickTop="1">
      <c r="B40" s="94" t="s">
        <v>115</v>
      </c>
      <c r="C40" s="94" t="s">
        <v>78</v>
      </c>
      <c r="D40" s="100">
        <v>8</v>
      </c>
      <c r="E40" s="101">
        <v>46</v>
      </c>
      <c r="F40" s="100">
        <v>47</v>
      </c>
      <c r="G40" s="101">
        <v>62</v>
      </c>
      <c r="H40" s="99">
        <f t="shared" si="1"/>
        <v>163</v>
      </c>
      <c r="I40" s="92">
        <v>12</v>
      </c>
      <c r="J40" s="33"/>
      <c r="L40" s="94" t="s">
        <v>104</v>
      </c>
      <c r="M40" s="94" t="s">
        <v>102</v>
      </c>
      <c r="N40" s="190">
        <v>31</v>
      </c>
      <c r="O40" s="191">
        <v>57</v>
      </c>
      <c r="P40" s="190">
        <v>62</v>
      </c>
      <c r="Q40" s="191">
        <v>67</v>
      </c>
      <c r="R40" s="188">
        <f t="shared" si="2"/>
        <v>217</v>
      </c>
      <c r="S40" s="192">
        <v>12</v>
      </c>
    </row>
    <row r="41" spans="2:19" ht="19.5" thickBot="1" thickTop="1">
      <c r="B41" s="94" t="s">
        <v>84</v>
      </c>
      <c r="C41" s="94" t="s">
        <v>82</v>
      </c>
      <c r="D41" s="100">
        <v>19</v>
      </c>
      <c r="E41" s="101">
        <v>24</v>
      </c>
      <c r="F41" s="100">
        <v>54</v>
      </c>
      <c r="G41" s="101">
        <v>73</v>
      </c>
      <c r="H41" s="99">
        <f t="shared" si="1"/>
        <v>170</v>
      </c>
      <c r="I41" s="92">
        <v>11</v>
      </c>
      <c r="J41" s="33"/>
      <c r="L41" s="94" t="s">
        <v>107</v>
      </c>
      <c r="M41" s="94" t="s">
        <v>99</v>
      </c>
      <c r="N41" s="190">
        <v>18</v>
      </c>
      <c r="O41" s="191">
        <v>24</v>
      </c>
      <c r="P41" s="190">
        <v>43</v>
      </c>
      <c r="Q41" s="191">
        <v>150</v>
      </c>
      <c r="R41" s="188">
        <f t="shared" si="2"/>
        <v>235</v>
      </c>
      <c r="S41" s="192">
        <v>11</v>
      </c>
    </row>
    <row r="42" spans="2:19" ht="19.5" thickBot="1" thickTop="1">
      <c r="B42" s="94" t="s">
        <v>208</v>
      </c>
      <c r="C42" s="94" t="s">
        <v>203</v>
      </c>
      <c r="D42" s="100">
        <v>1</v>
      </c>
      <c r="E42" s="101">
        <v>67</v>
      </c>
      <c r="F42" s="100">
        <v>72</v>
      </c>
      <c r="G42" s="101">
        <v>75</v>
      </c>
      <c r="H42" s="99">
        <f t="shared" si="1"/>
        <v>215</v>
      </c>
      <c r="I42" s="92">
        <v>10</v>
      </c>
      <c r="J42" s="33"/>
      <c r="L42" s="94" t="s">
        <v>44</v>
      </c>
      <c r="M42" s="94" t="s">
        <v>51</v>
      </c>
      <c r="N42" s="190">
        <v>42</v>
      </c>
      <c r="O42" s="191">
        <v>54</v>
      </c>
      <c r="P42" s="190">
        <v>69</v>
      </c>
      <c r="Q42" s="191">
        <v>71</v>
      </c>
      <c r="R42" s="188">
        <f t="shared" si="2"/>
        <v>236</v>
      </c>
      <c r="S42" s="192">
        <v>10</v>
      </c>
    </row>
    <row r="43" spans="2:19" ht="19.5" thickBot="1" thickTop="1">
      <c r="B43" s="94" t="s">
        <v>44</v>
      </c>
      <c r="C43" s="94" t="s">
        <v>51</v>
      </c>
      <c r="D43" s="100">
        <v>35</v>
      </c>
      <c r="E43" s="101">
        <v>57</v>
      </c>
      <c r="F43" s="100">
        <v>74</v>
      </c>
      <c r="G43" s="101">
        <v>79</v>
      </c>
      <c r="H43" s="99">
        <f t="shared" si="1"/>
        <v>245</v>
      </c>
      <c r="I43" s="92">
        <v>9</v>
      </c>
      <c r="J43" s="33"/>
      <c r="L43" s="94" t="s">
        <v>85</v>
      </c>
      <c r="M43" s="94" t="s">
        <v>81</v>
      </c>
      <c r="N43" s="190">
        <v>38</v>
      </c>
      <c r="O43" s="191">
        <v>52</v>
      </c>
      <c r="P43" s="190">
        <v>65</v>
      </c>
      <c r="Q43" s="191">
        <v>150</v>
      </c>
      <c r="R43" s="188">
        <f t="shared" si="2"/>
        <v>305</v>
      </c>
      <c r="S43" s="192">
        <v>9</v>
      </c>
    </row>
    <row r="44" spans="2:19" ht="19.5" thickBot="1" thickTop="1">
      <c r="B44" s="94" t="s">
        <v>66</v>
      </c>
      <c r="C44" s="94" t="s">
        <v>52</v>
      </c>
      <c r="D44" s="100">
        <v>22</v>
      </c>
      <c r="E44" s="101">
        <v>41</v>
      </c>
      <c r="F44" s="100">
        <v>64</v>
      </c>
      <c r="G44" s="101">
        <v>150</v>
      </c>
      <c r="H44" s="99">
        <f t="shared" si="1"/>
        <v>277</v>
      </c>
      <c r="I44" s="92">
        <v>8</v>
      </c>
      <c r="J44" s="33"/>
      <c r="L44" s="94" t="s">
        <v>66</v>
      </c>
      <c r="M44" s="94" t="s">
        <v>52</v>
      </c>
      <c r="N44" s="190">
        <v>35</v>
      </c>
      <c r="O44" s="191">
        <v>53</v>
      </c>
      <c r="P44" s="190">
        <v>70</v>
      </c>
      <c r="Q44" s="191">
        <v>150</v>
      </c>
      <c r="R44" s="188">
        <f t="shared" si="2"/>
        <v>308</v>
      </c>
      <c r="S44" s="192">
        <v>8</v>
      </c>
    </row>
    <row r="45" spans="2:19" ht="19.5" thickBot="1" thickTop="1">
      <c r="B45" s="94" t="s">
        <v>129</v>
      </c>
      <c r="C45" s="94" t="s">
        <v>123</v>
      </c>
      <c r="D45" s="100">
        <v>16</v>
      </c>
      <c r="E45" s="101">
        <v>51</v>
      </c>
      <c r="F45" s="100">
        <v>66</v>
      </c>
      <c r="G45" s="101">
        <v>150</v>
      </c>
      <c r="H45" s="99">
        <f t="shared" si="1"/>
        <v>283</v>
      </c>
      <c r="I45" s="92">
        <v>7</v>
      </c>
      <c r="J45" s="33"/>
      <c r="L45" s="113" t="s">
        <v>158</v>
      </c>
      <c r="M45" s="113" t="s">
        <v>147</v>
      </c>
      <c r="N45" s="190">
        <v>41</v>
      </c>
      <c r="O45" s="191">
        <v>49</v>
      </c>
      <c r="P45" s="190">
        <v>73</v>
      </c>
      <c r="Q45" s="191">
        <v>150</v>
      </c>
      <c r="R45" s="188">
        <f t="shared" si="2"/>
        <v>313</v>
      </c>
      <c r="S45" s="192">
        <v>7</v>
      </c>
    </row>
    <row r="46" spans="2:19" ht="19.5" thickBot="1" thickTop="1">
      <c r="B46" s="124" t="s">
        <v>39</v>
      </c>
      <c r="C46" s="94" t="s">
        <v>91</v>
      </c>
      <c r="D46" s="100">
        <v>20</v>
      </c>
      <c r="E46" s="101">
        <v>43</v>
      </c>
      <c r="F46" s="100">
        <v>76</v>
      </c>
      <c r="G46" s="101">
        <v>150</v>
      </c>
      <c r="H46" s="99">
        <f t="shared" si="1"/>
        <v>289</v>
      </c>
      <c r="I46" s="92">
        <v>6</v>
      </c>
      <c r="J46" s="33"/>
      <c r="L46" s="124" t="s">
        <v>130</v>
      </c>
      <c r="M46" s="94" t="s">
        <v>128</v>
      </c>
      <c r="N46" s="190">
        <v>26</v>
      </c>
      <c r="O46" s="191">
        <v>66</v>
      </c>
      <c r="P46" s="190">
        <v>150</v>
      </c>
      <c r="Q46" s="191">
        <v>150</v>
      </c>
      <c r="R46" s="188">
        <f t="shared" si="2"/>
        <v>392</v>
      </c>
      <c r="S46" s="192">
        <v>6</v>
      </c>
    </row>
    <row r="47" spans="2:19" ht="19.5" thickBot="1" thickTop="1">
      <c r="B47" s="94" t="s">
        <v>85</v>
      </c>
      <c r="C47" s="94" t="s">
        <v>81</v>
      </c>
      <c r="D47" s="100">
        <v>44</v>
      </c>
      <c r="E47" s="101">
        <v>50</v>
      </c>
      <c r="F47" s="100">
        <v>78</v>
      </c>
      <c r="G47" s="101">
        <v>150</v>
      </c>
      <c r="H47" s="99">
        <f t="shared" si="1"/>
        <v>322</v>
      </c>
      <c r="I47" s="92">
        <v>5</v>
      </c>
      <c r="J47" s="33"/>
      <c r="L47" s="94" t="s">
        <v>106</v>
      </c>
      <c r="M47" s="94" t="s">
        <v>80</v>
      </c>
      <c r="N47" s="190">
        <v>59</v>
      </c>
      <c r="O47" s="191">
        <v>64</v>
      </c>
      <c r="P47" s="190">
        <v>150</v>
      </c>
      <c r="Q47" s="191">
        <v>150</v>
      </c>
      <c r="R47" s="188">
        <f t="shared" si="2"/>
        <v>423</v>
      </c>
      <c r="S47" s="192">
        <v>5</v>
      </c>
    </row>
    <row r="48" spans="2:19" ht="19.5" thickBot="1" thickTop="1">
      <c r="B48" s="94" t="s">
        <v>104</v>
      </c>
      <c r="C48" s="94" t="s">
        <v>102</v>
      </c>
      <c r="D48" s="100">
        <v>53</v>
      </c>
      <c r="E48" s="101">
        <v>65</v>
      </c>
      <c r="F48" s="100">
        <v>150</v>
      </c>
      <c r="G48" s="101">
        <v>150</v>
      </c>
      <c r="H48" s="99">
        <f t="shared" si="1"/>
        <v>418</v>
      </c>
      <c r="I48" s="92">
        <v>4</v>
      </c>
      <c r="J48" s="33"/>
      <c r="L48" s="94" t="s">
        <v>129</v>
      </c>
      <c r="M48" s="94" t="s">
        <v>123</v>
      </c>
      <c r="N48" s="190">
        <v>7</v>
      </c>
      <c r="O48" s="191">
        <v>150</v>
      </c>
      <c r="P48" s="190">
        <v>150</v>
      </c>
      <c r="Q48" s="191">
        <v>150</v>
      </c>
      <c r="R48" s="188">
        <f t="shared" si="2"/>
        <v>457</v>
      </c>
      <c r="S48" s="192">
        <v>4</v>
      </c>
    </row>
    <row r="49" spans="2:19" ht="19.5" thickBot="1" thickTop="1">
      <c r="B49" s="94" t="s">
        <v>107</v>
      </c>
      <c r="C49" s="94" t="s">
        <v>99</v>
      </c>
      <c r="D49" s="100">
        <v>13</v>
      </c>
      <c r="E49" s="101">
        <v>150</v>
      </c>
      <c r="F49" s="100">
        <v>150</v>
      </c>
      <c r="G49" s="101">
        <v>150</v>
      </c>
      <c r="H49" s="99">
        <f t="shared" si="1"/>
        <v>463</v>
      </c>
      <c r="I49" s="92">
        <v>3</v>
      </c>
      <c r="J49" s="33"/>
      <c r="L49" s="94" t="s">
        <v>209</v>
      </c>
      <c r="M49" s="94" t="s">
        <v>207</v>
      </c>
      <c r="N49" s="190">
        <v>15</v>
      </c>
      <c r="O49" s="191">
        <v>150</v>
      </c>
      <c r="P49" s="190">
        <v>150</v>
      </c>
      <c r="Q49" s="191">
        <v>150</v>
      </c>
      <c r="R49" s="188">
        <f t="shared" si="2"/>
        <v>465</v>
      </c>
      <c r="S49" s="192">
        <v>3</v>
      </c>
    </row>
    <row r="50" spans="2:19" ht="19.5" thickBot="1" thickTop="1">
      <c r="B50" s="94" t="s">
        <v>56</v>
      </c>
      <c r="C50" s="94" t="s">
        <v>54</v>
      </c>
      <c r="D50" s="100">
        <v>40</v>
      </c>
      <c r="E50" s="101">
        <v>150</v>
      </c>
      <c r="F50" s="100">
        <v>150</v>
      </c>
      <c r="G50" s="101">
        <v>150</v>
      </c>
      <c r="H50" s="99">
        <f t="shared" si="1"/>
        <v>490</v>
      </c>
      <c r="I50" s="92">
        <v>2</v>
      </c>
      <c r="J50" s="33"/>
      <c r="L50" s="94" t="s">
        <v>137</v>
      </c>
      <c r="M50" s="94" t="s">
        <v>124</v>
      </c>
      <c r="N50" s="190">
        <v>25</v>
      </c>
      <c r="O50" s="191">
        <v>150</v>
      </c>
      <c r="P50" s="190">
        <v>150</v>
      </c>
      <c r="Q50" s="191">
        <v>150</v>
      </c>
      <c r="R50" s="188">
        <f t="shared" si="2"/>
        <v>475</v>
      </c>
      <c r="S50" s="192">
        <v>2</v>
      </c>
    </row>
    <row r="51" spans="2:19" ht="19.5" thickBot="1" thickTop="1">
      <c r="B51" s="90" t="s">
        <v>209</v>
      </c>
      <c r="C51" s="126" t="s">
        <v>207</v>
      </c>
      <c r="D51" s="147">
        <v>150</v>
      </c>
      <c r="E51" s="148">
        <v>150</v>
      </c>
      <c r="F51" s="147">
        <v>150</v>
      </c>
      <c r="G51" s="148">
        <v>150</v>
      </c>
      <c r="H51" s="149">
        <f t="shared" si="1"/>
        <v>600</v>
      </c>
      <c r="I51" s="91">
        <v>1</v>
      </c>
      <c r="J51" s="33"/>
      <c r="L51" s="90" t="s">
        <v>108</v>
      </c>
      <c r="M51" s="126" t="s">
        <v>100</v>
      </c>
      <c r="N51" s="193">
        <v>51</v>
      </c>
      <c r="O51" s="194">
        <v>150</v>
      </c>
      <c r="P51" s="193">
        <v>150</v>
      </c>
      <c r="Q51" s="194">
        <v>150</v>
      </c>
      <c r="R51" s="195">
        <f t="shared" si="2"/>
        <v>501</v>
      </c>
      <c r="S51" s="196">
        <v>1</v>
      </c>
    </row>
    <row r="52" spans="2:19" ht="18.75" thickTop="1">
      <c r="B52" s="143"/>
      <c r="C52" s="143"/>
      <c r="D52" s="144"/>
      <c r="E52" s="144"/>
      <c r="F52" s="144"/>
      <c r="G52" s="144"/>
      <c r="H52" s="145"/>
      <c r="I52" s="146"/>
      <c r="J52" s="33"/>
      <c r="L52" s="151"/>
      <c r="M52" s="151"/>
      <c r="N52" s="152"/>
      <c r="O52" s="152"/>
      <c r="P52" s="152"/>
      <c r="Q52" s="152"/>
      <c r="R52" s="145"/>
      <c r="S52" s="146"/>
    </row>
    <row r="53" spans="2:19" ht="18">
      <c r="B53" s="143"/>
      <c r="C53" s="143"/>
      <c r="D53" s="144"/>
      <c r="E53" s="144"/>
      <c r="F53" s="144"/>
      <c r="G53" s="144"/>
      <c r="H53" s="145"/>
      <c r="I53" s="146"/>
      <c r="J53" s="33"/>
      <c r="L53" s="143"/>
      <c r="M53" s="143"/>
      <c r="N53" s="152"/>
      <c r="O53" s="152"/>
      <c r="P53" s="152"/>
      <c r="Q53" s="152"/>
      <c r="R53" s="145"/>
      <c r="S53" s="146"/>
    </row>
    <row r="54" spans="8:18" ht="18.75" thickBot="1">
      <c r="H54" s="46"/>
      <c r="J54" s="33"/>
      <c r="R54" s="150"/>
    </row>
    <row r="55" spans="2:19" ht="19.5" thickBot="1" thickTop="1">
      <c r="B55" s="237" t="s">
        <v>134</v>
      </c>
      <c r="C55" s="238"/>
      <c r="D55" s="238"/>
      <c r="E55" s="238"/>
      <c r="F55" s="238"/>
      <c r="G55" s="239"/>
      <c r="H55" s="102" t="s">
        <v>0</v>
      </c>
      <c r="I55" s="103" t="s">
        <v>21</v>
      </c>
      <c r="J55" s="32"/>
      <c r="L55" s="237" t="s">
        <v>135</v>
      </c>
      <c r="M55" s="238"/>
      <c r="N55" s="238"/>
      <c r="O55" s="238"/>
      <c r="P55" s="238"/>
      <c r="Q55" s="238"/>
      <c r="R55" s="102" t="s">
        <v>0</v>
      </c>
      <c r="S55" s="103" t="s">
        <v>21</v>
      </c>
    </row>
    <row r="56" spans="2:19" ht="19.5" thickBot="1" thickTop="1">
      <c r="B56" s="94" t="s">
        <v>39</v>
      </c>
      <c r="C56" s="125" t="s">
        <v>91</v>
      </c>
      <c r="D56" s="97">
        <v>1</v>
      </c>
      <c r="E56" s="98">
        <v>10</v>
      </c>
      <c r="F56" s="97">
        <v>29</v>
      </c>
      <c r="G56" s="98">
        <v>43</v>
      </c>
      <c r="H56" s="99">
        <f aca="true" t="shared" si="3" ref="H56:H77">SUM(D56:G56)</f>
        <v>83</v>
      </c>
      <c r="I56" s="93">
        <v>30</v>
      </c>
      <c r="J56" s="32"/>
      <c r="K56" s="64"/>
      <c r="L56" s="94" t="s">
        <v>39</v>
      </c>
      <c r="M56" s="125" t="s">
        <v>91</v>
      </c>
      <c r="N56" s="97">
        <v>3</v>
      </c>
      <c r="O56" s="98">
        <v>7</v>
      </c>
      <c r="P56" s="97">
        <v>15</v>
      </c>
      <c r="Q56" s="98">
        <v>16</v>
      </c>
      <c r="R56" s="99">
        <f aca="true" t="shared" si="4" ref="R56:R77">SUM(N56:Q56)</f>
        <v>41</v>
      </c>
      <c r="S56" s="93">
        <v>30</v>
      </c>
    </row>
    <row r="57" spans="2:19" ht="19.5" thickBot="1" thickTop="1">
      <c r="B57" s="94" t="s">
        <v>249</v>
      </c>
      <c r="C57" s="94" t="s">
        <v>241</v>
      </c>
      <c r="D57" s="100">
        <v>5</v>
      </c>
      <c r="E57" s="101">
        <v>23</v>
      </c>
      <c r="F57" s="100">
        <v>28</v>
      </c>
      <c r="G57" s="101">
        <v>34</v>
      </c>
      <c r="H57" s="99">
        <f t="shared" si="3"/>
        <v>90</v>
      </c>
      <c r="I57" s="92">
        <v>25.5</v>
      </c>
      <c r="J57" s="33"/>
      <c r="L57" s="94" t="s">
        <v>208</v>
      </c>
      <c r="M57" s="94" t="s">
        <v>203</v>
      </c>
      <c r="N57" s="100">
        <v>10</v>
      </c>
      <c r="O57" s="101">
        <v>17</v>
      </c>
      <c r="P57" s="100">
        <v>25</v>
      </c>
      <c r="Q57" s="101">
        <v>29</v>
      </c>
      <c r="R57" s="99">
        <f t="shared" si="4"/>
        <v>81</v>
      </c>
      <c r="S57" s="92">
        <v>27</v>
      </c>
    </row>
    <row r="58" spans="2:19" ht="19.5" thickBot="1" thickTop="1">
      <c r="B58" s="113" t="s">
        <v>247</v>
      </c>
      <c r="C58" s="113" t="s">
        <v>246</v>
      </c>
      <c r="D58" s="100">
        <v>8</v>
      </c>
      <c r="E58" s="101">
        <v>18</v>
      </c>
      <c r="F58" s="100">
        <v>20</v>
      </c>
      <c r="G58" s="101">
        <v>44</v>
      </c>
      <c r="H58" s="99">
        <f t="shared" si="3"/>
        <v>90</v>
      </c>
      <c r="I58" s="92">
        <v>25.5</v>
      </c>
      <c r="J58" s="33"/>
      <c r="L58" s="94" t="s">
        <v>85</v>
      </c>
      <c r="M58" s="94" t="s">
        <v>81</v>
      </c>
      <c r="N58" s="100">
        <v>6</v>
      </c>
      <c r="O58" s="101">
        <v>20</v>
      </c>
      <c r="P58" s="100">
        <v>31</v>
      </c>
      <c r="Q58" s="101">
        <v>42</v>
      </c>
      <c r="R58" s="99">
        <f t="shared" si="4"/>
        <v>99</v>
      </c>
      <c r="S58" s="92">
        <v>24</v>
      </c>
    </row>
    <row r="59" spans="2:19" ht="19.5" thickBot="1" thickTop="1">
      <c r="B59" s="94" t="s">
        <v>86</v>
      </c>
      <c r="C59" s="94" t="s">
        <v>83</v>
      </c>
      <c r="D59" s="100">
        <v>7</v>
      </c>
      <c r="E59" s="101">
        <v>22</v>
      </c>
      <c r="F59" s="100">
        <v>33</v>
      </c>
      <c r="G59" s="101">
        <v>37</v>
      </c>
      <c r="H59" s="99">
        <f t="shared" si="3"/>
        <v>99</v>
      </c>
      <c r="I59" s="92">
        <v>22</v>
      </c>
      <c r="J59" s="33"/>
      <c r="L59" s="94" t="s">
        <v>103</v>
      </c>
      <c r="M59" s="94" t="s">
        <v>64</v>
      </c>
      <c r="N59" s="100">
        <v>2</v>
      </c>
      <c r="O59" s="101">
        <v>24</v>
      </c>
      <c r="P59" s="100">
        <v>26</v>
      </c>
      <c r="Q59" s="101">
        <v>55</v>
      </c>
      <c r="R59" s="99">
        <f t="shared" si="4"/>
        <v>107</v>
      </c>
      <c r="S59" s="92">
        <v>22</v>
      </c>
    </row>
    <row r="60" spans="2:19" ht="19.5" thickBot="1" thickTop="1">
      <c r="B60" s="94" t="s">
        <v>208</v>
      </c>
      <c r="C60" s="94" t="s">
        <v>203</v>
      </c>
      <c r="D60" s="100">
        <v>11</v>
      </c>
      <c r="E60" s="101">
        <v>15</v>
      </c>
      <c r="F60" s="100">
        <v>31</v>
      </c>
      <c r="G60" s="101">
        <v>58</v>
      </c>
      <c r="H60" s="99">
        <f t="shared" si="3"/>
        <v>115</v>
      </c>
      <c r="I60" s="92">
        <v>20</v>
      </c>
      <c r="J60" s="33"/>
      <c r="L60" s="94" t="s">
        <v>249</v>
      </c>
      <c r="M60" s="94" t="s">
        <v>241</v>
      </c>
      <c r="N60" s="100">
        <v>9</v>
      </c>
      <c r="O60" s="101">
        <v>11</v>
      </c>
      <c r="P60" s="100">
        <v>50</v>
      </c>
      <c r="Q60" s="101">
        <v>60</v>
      </c>
      <c r="R60" s="99">
        <f t="shared" si="4"/>
        <v>130</v>
      </c>
      <c r="S60" s="92">
        <v>20</v>
      </c>
    </row>
    <row r="61" spans="2:19" ht="19.5" thickBot="1" thickTop="1">
      <c r="B61" s="94" t="s">
        <v>85</v>
      </c>
      <c r="C61" s="94" t="s">
        <v>81</v>
      </c>
      <c r="D61" s="100">
        <v>13</v>
      </c>
      <c r="E61" s="101">
        <v>30</v>
      </c>
      <c r="F61" s="100">
        <v>35</v>
      </c>
      <c r="G61" s="101">
        <v>41</v>
      </c>
      <c r="H61" s="99">
        <f t="shared" si="3"/>
        <v>119</v>
      </c>
      <c r="I61" s="92">
        <v>18</v>
      </c>
      <c r="J61" s="33"/>
      <c r="L61" s="94" t="s">
        <v>86</v>
      </c>
      <c r="M61" s="94" t="s">
        <v>83</v>
      </c>
      <c r="N61" s="100">
        <v>12</v>
      </c>
      <c r="O61" s="101">
        <v>35</v>
      </c>
      <c r="P61" s="100">
        <v>40</v>
      </c>
      <c r="Q61" s="101">
        <v>54</v>
      </c>
      <c r="R61" s="99">
        <f t="shared" si="4"/>
        <v>141</v>
      </c>
      <c r="S61" s="92">
        <v>18</v>
      </c>
    </row>
    <row r="62" spans="2:19" ht="19.5" thickBot="1" thickTop="1">
      <c r="B62" s="94" t="s">
        <v>44</v>
      </c>
      <c r="C62" s="94" t="s">
        <v>51</v>
      </c>
      <c r="D62" s="100">
        <v>3</v>
      </c>
      <c r="E62" s="101">
        <v>32</v>
      </c>
      <c r="F62" s="100">
        <v>39</v>
      </c>
      <c r="G62" s="101">
        <v>59</v>
      </c>
      <c r="H62" s="99">
        <f t="shared" si="3"/>
        <v>133</v>
      </c>
      <c r="I62" s="92">
        <v>16</v>
      </c>
      <c r="J62" s="32"/>
      <c r="L62" s="94" t="s">
        <v>105</v>
      </c>
      <c r="M62" s="94" t="s">
        <v>101</v>
      </c>
      <c r="N62" s="100">
        <v>33</v>
      </c>
      <c r="O62" s="101">
        <v>37</v>
      </c>
      <c r="P62" s="100">
        <v>39</v>
      </c>
      <c r="Q62" s="101">
        <v>41</v>
      </c>
      <c r="R62" s="99">
        <f t="shared" si="4"/>
        <v>150</v>
      </c>
      <c r="S62" s="92">
        <v>16</v>
      </c>
    </row>
    <row r="63" spans="2:19" ht="19.5" thickBot="1" thickTop="1">
      <c r="B63" s="94" t="s">
        <v>103</v>
      </c>
      <c r="C63" s="94" t="s">
        <v>64</v>
      </c>
      <c r="D63" s="100">
        <v>12</v>
      </c>
      <c r="E63" s="101">
        <v>25</v>
      </c>
      <c r="F63" s="100">
        <v>55</v>
      </c>
      <c r="G63" s="101">
        <v>74</v>
      </c>
      <c r="H63" s="99">
        <f t="shared" si="3"/>
        <v>166</v>
      </c>
      <c r="I63" s="92">
        <v>15</v>
      </c>
      <c r="J63" s="32"/>
      <c r="L63" s="94" t="s">
        <v>56</v>
      </c>
      <c r="M63" s="94" t="s">
        <v>54</v>
      </c>
      <c r="N63" s="100">
        <v>4</v>
      </c>
      <c r="O63" s="101">
        <v>8</v>
      </c>
      <c r="P63" s="100">
        <v>18</v>
      </c>
      <c r="Q63" s="101">
        <v>150</v>
      </c>
      <c r="R63" s="99">
        <f t="shared" si="4"/>
        <v>180</v>
      </c>
      <c r="S63" s="92">
        <v>15</v>
      </c>
    </row>
    <row r="64" spans="2:19" ht="19.5" thickBot="1" thickTop="1">
      <c r="B64" s="94" t="s">
        <v>84</v>
      </c>
      <c r="C64" s="94" t="s">
        <v>82</v>
      </c>
      <c r="D64" s="100">
        <v>6</v>
      </c>
      <c r="E64" s="101">
        <v>27</v>
      </c>
      <c r="F64" s="100">
        <v>70</v>
      </c>
      <c r="G64" s="101">
        <v>71</v>
      </c>
      <c r="H64" s="99">
        <f t="shared" si="3"/>
        <v>174</v>
      </c>
      <c r="I64" s="92">
        <v>14</v>
      </c>
      <c r="J64" s="33"/>
      <c r="L64" s="94" t="s">
        <v>44</v>
      </c>
      <c r="M64" s="94" t="s">
        <v>51</v>
      </c>
      <c r="N64" s="100">
        <v>23</v>
      </c>
      <c r="O64" s="101">
        <v>57</v>
      </c>
      <c r="P64" s="100">
        <v>62</v>
      </c>
      <c r="Q64" s="101">
        <v>65</v>
      </c>
      <c r="R64" s="99">
        <f t="shared" si="4"/>
        <v>207</v>
      </c>
      <c r="S64" s="92">
        <v>14</v>
      </c>
    </row>
    <row r="65" spans="2:19" ht="19.5" thickBot="1" thickTop="1">
      <c r="B65" s="94" t="s">
        <v>56</v>
      </c>
      <c r="C65" s="94" t="s">
        <v>54</v>
      </c>
      <c r="D65" s="100">
        <v>16</v>
      </c>
      <c r="E65" s="101">
        <v>26</v>
      </c>
      <c r="F65" s="100">
        <v>67</v>
      </c>
      <c r="G65" s="101">
        <v>68</v>
      </c>
      <c r="H65" s="99">
        <f t="shared" si="3"/>
        <v>177</v>
      </c>
      <c r="I65" s="92">
        <v>13</v>
      </c>
      <c r="J65" s="33"/>
      <c r="L65" s="94" t="s">
        <v>84</v>
      </c>
      <c r="M65" s="94" t="s">
        <v>82</v>
      </c>
      <c r="N65" s="100">
        <v>19</v>
      </c>
      <c r="O65" s="101">
        <v>28</v>
      </c>
      <c r="P65" s="100">
        <v>47</v>
      </c>
      <c r="Q65" s="101">
        <v>150</v>
      </c>
      <c r="R65" s="99">
        <f t="shared" si="4"/>
        <v>244</v>
      </c>
      <c r="S65" s="92">
        <v>13</v>
      </c>
    </row>
    <row r="66" spans="2:19" ht="19.5" thickBot="1" thickTop="1">
      <c r="B66" s="94" t="s">
        <v>115</v>
      </c>
      <c r="C66" s="94" t="s">
        <v>78</v>
      </c>
      <c r="D66" s="100">
        <v>14</v>
      </c>
      <c r="E66" s="101">
        <v>49</v>
      </c>
      <c r="F66" s="100">
        <v>54</v>
      </c>
      <c r="G66" s="101">
        <v>69</v>
      </c>
      <c r="H66" s="99">
        <f t="shared" si="3"/>
        <v>186</v>
      </c>
      <c r="I66" s="92">
        <v>12</v>
      </c>
      <c r="J66" s="33"/>
      <c r="L66" s="94" t="s">
        <v>130</v>
      </c>
      <c r="M66" s="94" t="s">
        <v>128</v>
      </c>
      <c r="N66" s="100">
        <v>13</v>
      </c>
      <c r="O66" s="101">
        <v>27</v>
      </c>
      <c r="P66" s="100">
        <v>70</v>
      </c>
      <c r="Q66" s="101">
        <v>150</v>
      </c>
      <c r="R66" s="99">
        <f t="shared" si="4"/>
        <v>260</v>
      </c>
      <c r="S66" s="92">
        <v>12</v>
      </c>
    </row>
    <row r="67" spans="2:19" ht="19.5" thickBot="1" thickTop="1">
      <c r="B67" s="94" t="s">
        <v>105</v>
      </c>
      <c r="C67" s="94" t="s">
        <v>101</v>
      </c>
      <c r="D67" s="100">
        <v>36</v>
      </c>
      <c r="E67" s="101">
        <v>47</v>
      </c>
      <c r="F67" s="100">
        <v>50</v>
      </c>
      <c r="G67" s="101">
        <v>57</v>
      </c>
      <c r="H67" s="99">
        <f t="shared" si="3"/>
        <v>190</v>
      </c>
      <c r="I67" s="92">
        <v>11</v>
      </c>
      <c r="J67" s="33"/>
      <c r="L67" s="94" t="s">
        <v>108</v>
      </c>
      <c r="M67" s="94" t="s">
        <v>100</v>
      </c>
      <c r="N67" s="100">
        <v>32</v>
      </c>
      <c r="O67" s="101">
        <v>38</v>
      </c>
      <c r="P67" s="100">
        <v>48</v>
      </c>
      <c r="Q67" s="101">
        <v>150</v>
      </c>
      <c r="R67" s="99">
        <f t="shared" si="4"/>
        <v>268</v>
      </c>
      <c r="S67" s="92">
        <v>11</v>
      </c>
    </row>
    <row r="68" spans="2:19" ht="19.5" thickBot="1" thickTop="1">
      <c r="B68" s="94" t="s">
        <v>108</v>
      </c>
      <c r="C68" s="94" t="s">
        <v>100</v>
      </c>
      <c r="D68" s="100">
        <v>9</v>
      </c>
      <c r="E68" s="101">
        <v>46</v>
      </c>
      <c r="F68" s="100">
        <v>61</v>
      </c>
      <c r="G68" s="101">
        <v>150</v>
      </c>
      <c r="H68" s="99">
        <f t="shared" si="3"/>
        <v>266</v>
      </c>
      <c r="I68" s="92">
        <v>10</v>
      </c>
      <c r="J68" s="33"/>
      <c r="L68" s="94" t="s">
        <v>107</v>
      </c>
      <c r="M68" s="94" t="s">
        <v>99</v>
      </c>
      <c r="N68" s="100">
        <v>34</v>
      </c>
      <c r="O68" s="101">
        <v>46</v>
      </c>
      <c r="P68" s="100">
        <v>52</v>
      </c>
      <c r="Q68" s="101">
        <v>150</v>
      </c>
      <c r="R68" s="99">
        <f t="shared" si="4"/>
        <v>282</v>
      </c>
      <c r="S68" s="92">
        <v>10</v>
      </c>
    </row>
    <row r="69" spans="2:19" ht="19.5" thickBot="1" thickTop="1">
      <c r="B69" s="94" t="s">
        <v>107</v>
      </c>
      <c r="C69" s="94" t="s">
        <v>99</v>
      </c>
      <c r="D69" s="100">
        <v>38</v>
      </c>
      <c r="E69" s="101">
        <v>42</v>
      </c>
      <c r="F69" s="100">
        <v>52</v>
      </c>
      <c r="G69" s="101">
        <v>150</v>
      </c>
      <c r="H69" s="99">
        <f t="shared" si="3"/>
        <v>282</v>
      </c>
      <c r="I69" s="92">
        <v>9</v>
      </c>
      <c r="J69" s="33"/>
      <c r="L69" s="94" t="s">
        <v>115</v>
      </c>
      <c r="M69" s="94" t="s">
        <v>78</v>
      </c>
      <c r="N69" s="100">
        <v>44</v>
      </c>
      <c r="O69" s="101">
        <v>61</v>
      </c>
      <c r="P69" s="100">
        <v>71</v>
      </c>
      <c r="Q69" s="101">
        <v>150</v>
      </c>
      <c r="R69" s="99">
        <f t="shared" si="4"/>
        <v>326</v>
      </c>
      <c r="S69" s="92">
        <v>9</v>
      </c>
    </row>
    <row r="70" spans="2:19" ht="19.5" thickBot="1" thickTop="1">
      <c r="B70" s="94" t="s">
        <v>106</v>
      </c>
      <c r="C70" s="94" t="s">
        <v>80</v>
      </c>
      <c r="D70" s="100">
        <v>40</v>
      </c>
      <c r="E70" s="101">
        <v>48</v>
      </c>
      <c r="F70" s="100">
        <v>56</v>
      </c>
      <c r="G70" s="101">
        <v>150</v>
      </c>
      <c r="H70" s="99">
        <f t="shared" si="3"/>
        <v>294</v>
      </c>
      <c r="I70" s="92">
        <v>8</v>
      </c>
      <c r="J70" s="33"/>
      <c r="L70" s="113" t="s">
        <v>247</v>
      </c>
      <c r="M70" s="113" t="s">
        <v>246</v>
      </c>
      <c r="N70" s="100">
        <v>30</v>
      </c>
      <c r="O70" s="101">
        <v>36</v>
      </c>
      <c r="P70" s="100">
        <v>150</v>
      </c>
      <c r="Q70" s="101">
        <v>150</v>
      </c>
      <c r="R70" s="99">
        <f t="shared" si="4"/>
        <v>366</v>
      </c>
      <c r="S70" s="92">
        <v>8</v>
      </c>
    </row>
    <row r="71" spans="2:19" ht="19.5" thickBot="1" thickTop="1">
      <c r="B71" s="94" t="s">
        <v>66</v>
      </c>
      <c r="C71" s="94" t="s">
        <v>52</v>
      </c>
      <c r="D71" s="100">
        <v>2</v>
      </c>
      <c r="E71" s="101">
        <v>24</v>
      </c>
      <c r="F71" s="100">
        <v>150</v>
      </c>
      <c r="G71" s="101">
        <v>150</v>
      </c>
      <c r="H71" s="99">
        <f t="shared" si="3"/>
        <v>326</v>
      </c>
      <c r="I71" s="92">
        <v>7</v>
      </c>
      <c r="J71" s="33"/>
      <c r="L71" s="94" t="s">
        <v>106</v>
      </c>
      <c r="M71" s="94" t="s">
        <v>80</v>
      </c>
      <c r="N71" s="100">
        <v>14</v>
      </c>
      <c r="O71" s="101">
        <v>64</v>
      </c>
      <c r="P71" s="100">
        <v>150</v>
      </c>
      <c r="Q71" s="101">
        <v>150</v>
      </c>
      <c r="R71" s="99">
        <f t="shared" si="4"/>
        <v>378</v>
      </c>
      <c r="S71" s="92">
        <v>7</v>
      </c>
    </row>
    <row r="72" spans="2:19" ht="19.5" thickBot="1" thickTop="1">
      <c r="B72" s="124" t="s">
        <v>137</v>
      </c>
      <c r="C72" s="94" t="s">
        <v>124</v>
      </c>
      <c r="D72" s="100">
        <v>17</v>
      </c>
      <c r="E72" s="101">
        <v>51</v>
      </c>
      <c r="F72" s="100">
        <v>150</v>
      </c>
      <c r="G72" s="101">
        <v>150</v>
      </c>
      <c r="H72" s="99">
        <f t="shared" si="3"/>
        <v>368</v>
      </c>
      <c r="I72" s="92">
        <v>6</v>
      </c>
      <c r="J72" s="33"/>
      <c r="L72" s="124" t="s">
        <v>129</v>
      </c>
      <c r="M72" s="94" t="s">
        <v>123</v>
      </c>
      <c r="N72" s="100">
        <v>22</v>
      </c>
      <c r="O72" s="101">
        <v>68</v>
      </c>
      <c r="P72" s="100">
        <v>150</v>
      </c>
      <c r="Q72" s="101">
        <v>150</v>
      </c>
      <c r="R72" s="99">
        <f t="shared" si="4"/>
        <v>390</v>
      </c>
      <c r="S72" s="92">
        <v>6</v>
      </c>
    </row>
    <row r="73" spans="2:19" ht="19.5" thickBot="1" thickTop="1">
      <c r="B73" s="94" t="s">
        <v>129</v>
      </c>
      <c r="C73" s="94" t="s">
        <v>123</v>
      </c>
      <c r="D73" s="100">
        <v>19</v>
      </c>
      <c r="E73" s="101">
        <v>60</v>
      </c>
      <c r="F73" s="100">
        <v>150</v>
      </c>
      <c r="G73" s="101">
        <v>150</v>
      </c>
      <c r="H73" s="99">
        <f t="shared" si="3"/>
        <v>379</v>
      </c>
      <c r="I73" s="92">
        <v>5</v>
      </c>
      <c r="J73" s="33"/>
      <c r="L73" s="113" t="s">
        <v>158</v>
      </c>
      <c r="M73" s="113" t="s">
        <v>147</v>
      </c>
      <c r="N73" s="100">
        <v>45</v>
      </c>
      <c r="O73" s="101">
        <v>67</v>
      </c>
      <c r="P73" s="100">
        <v>150</v>
      </c>
      <c r="Q73" s="101">
        <v>150</v>
      </c>
      <c r="R73" s="99">
        <f t="shared" si="4"/>
        <v>412</v>
      </c>
      <c r="S73" s="92">
        <v>5</v>
      </c>
    </row>
    <row r="74" spans="2:19" ht="19.5" thickBot="1" thickTop="1">
      <c r="B74" s="113" t="s">
        <v>158</v>
      </c>
      <c r="C74" s="113" t="s">
        <v>147</v>
      </c>
      <c r="D74" s="100">
        <v>21</v>
      </c>
      <c r="E74" s="101">
        <v>72</v>
      </c>
      <c r="F74" s="100">
        <v>150</v>
      </c>
      <c r="G74" s="101">
        <v>150</v>
      </c>
      <c r="H74" s="99">
        <f t="shared" si="3"/>
        <v>393</v>
      </c>
      <c r="I74" s="92">
        <v>4</v>
      </c>
      <c r="J74" s="33"/>
      <c r="L74" s="94" t="s">
        <v>66</v>
      </c>
      <c r="M74" s="94" t="s">
        <v>52</v>
      </c>
      <c r="N74" s="100">
        <v>56</v>
      </c>
      <c r="O74" s="101">
        <v>63</v>
      </c>
      <c r="P74" s="100">
        <v>150</v>
      </c>
      <c r="Q74" s="101">
        <v>150</v>
      </c>
      <c r="R74" s="99">
        <f t="shared" si="4"/>
        <v>419</v>
      </c>
      <c r="S74" s="92">
        <v>4</v>
      </c>
    </row>
    <row r="75" spans="2:19" ht="19.5" thickBot="1" thickTop="1">
      <c r="B75" s="94" t="s">
        <v>130</v>
      </c>
      <c r="C75" s="94" t="s">
        <v>128</v>
      </c>
      <c r="D75" s="100">
        <v>65</v>
      </c>
      <c r="E75" s="101">
        <v>75</v>
      </c>
      <c r="F75" s="100">
        <v>150</v>
      </c>
      <c r="G75" s="101">
        <v>150</v>
      </c>
      <c r="H75" s="99">
        <f t="shared" si="3"/>
        <v>440</v>
      </c>
      <c r="I75" s="92">
        <v>3</v>
      </c>
      <c r="J75" s="33"/>
      <c r="L75" s="94" t="s">
        <v>104</v>
      </c>
      <c r="M75" s="94" t="s">
        <v>102</v>
      </c>
      <c r="N75" s="100">
        <v>21</v>
      </c>
      <c r="O75" s="101">
        <v>150</v>
      </c>
      <c r="P75" s="100">
        <v>150</v>
      </c>
      <c r="Q75" s="101">
        <v>150</v>
      </c>
      <c r="R75" s="99">
        <f t="shared" si="4"/>
        <v>471</v>
      </c>
      <c r="S75" s="92">
        <v>3</v>
      </c>
    </row>
    <row r="76" spans="2:19" ht="19.5" thickBot="1" thickTop="1">
      <c r="B76" s="94" t="s">
        <v>104</v>
      </c>
      <c r="C76" s="94" t="s">
        <v>102</v>
      </c>
      <c r="D76" s="100">
        <v>4</v>
      </c>
      <c r="E76" s="101">
        <v>150</v>
      </c>
      <c r="F76" s="100">
        <v>150</v>
      </c>
      <c r="G76" s="101">
        <v>150</v>
      </c>
      <c r="H76" s="99">
        <f t="shared" si="3"/>
        <v>454</v>
      </c>
      <c r="I76" s="92">
        <v>2</v>
      </c>
      <c r="J76" s="33"/>
      <c r="L76" s="94" t="s">
        <v>137</v>
      </c>
      <c r="M76" s="94" t="s">
        <v>124</v>
      </c>
      <c r="N76" s="100">
        <v>43</v>
      </c>
      <c r="O76" s="101">
        <v>150</v>
      </c>
      <c r="P76" s="100">
        <v>150</v>
      </c>
      <c r="Q76" s="101">
        <v>150</v>
      </c>
      <c r="R76" s="99">
        <f t="shared" si="4"/>
        <v>493</v>
      </c>
      <c r="S76" s="92">
        <v>2</v>
      </c>
    </row>
    <row r="77" spans="2:19" ht="19.5" thickBot="1" thickTop="1">
      <c r="B77" s="90" t="s">
        <v>209</v>
      </c>
      <c r="C77" s="126" t="s">
        <v>207</v>
      </c>
      <c r="D77" s="147">
        <v>150</v>
      </c>
      <c r="E77" s="148">
        <v>150</v>
      </c>
      <c r="F77" s="147">
        <v>150</v>
      </c>
      <c r="G77" s="148">
        <v>150</v>
      </c>
      <c r="H77" s="149">
        <f t="shared" si="3"/>
        <v>600</v>
      </c>
      <c r="I77" s="91">
        <v>1</v>
      </c>
      <c r="J77" s="33"/>
      <c r="L77" s="90" t="s">
        <v>209</v>
      </c>
      <c r="M77" s="126" t="s">
        <v>207</v>
      </c>
      <c r="N77" s="147">
        <v>150</v>
      </c>
      <c r="O77" s="148">
        <v>150</v>
      </c>
      <c r="P77" s="147">
        <v>150</v>
      </c>
      <c r="Q77" s="148">
        <v>150</v>
      </c>
      <c r="R77" s="149">
        <f t="shared" si="4"/>
        <v>600</v>
      </c>
      <c r="S77" s="91">
        <v>1</v>
      </c>
    </row>
    <row r="78" spans="2:19" ht="18.75" thickTop="1">
      <c r="B78" s="143"/>
      <c r="C78" s="143"/>
      <c r="D78" s="144"/>
      <c r="E78" s="144"/>
      <c r="F78" s="144"/>
      <c r="G78" s="144"/>
      <c r="H78" s="145"/>
      <c r="I78" s="146"/>
      <c r="J78" s="33"/>
      <c r="L78" s="143"/>
      <c r="M78" s="143"/>
      <c r="N78" s="152"/>
      <c r="O78" s="152"/>
      <c r="P78" s="152"/>
      <c r="Q78" s="152"/>
      <c r="R78" s="145"/>
      <c r="S78" s="146"/>
    </row>
    <row r="79" spans="2:19" ht="18">
      <c r="B79" s="143"/>
      <c r="C79" s="143"/>
      <c r="D79" s="144"/>
      <c r="E79" s="144"/>
      <c r="F79" s="144"/>
      <c r="G79" s="144"/>
      <c r="H79" s="145"/>
      <c r="I79" s="146"/>
      <c r="J79" s="33"/>
      <c r="L79" s="143"/>
      <c r="M79" s="143"/>
      <c r="N79" s="152"/>
      <c r="O79" s="152"/>
      <c r="P79" s="152"/>
      <c r="Q79" s="152"/>
      <c r="R79" s="145"/>
      <c r="S79" s="146"/>
    </row>
    <row r="80" spans="2:10" ht="18.75" thickBot="1">
      <c r="B80" s="31"/>
      <c r="C80" s="31"/>
      <c r="D80" s="29"/>
      <c r="E80" s="29"/>
      <c r="F80" s="29"/>
      <c r="G80" s="29"/>
      <c r="H80" s="132"/>
      <c r="I80" s="38"/>
      <c r="J80" s="33"/>
    </row>
    <row r="81" spans="2:19" ht="19.5" thickBot="1" thickTop="1">
      <c r="B81" s="237" t="s">
        <v>138</v>
      </c>
      <c r="C81" s="238"/>
      <c r="D81" s="238"/>
      <c r="E81" s="238"/>
      <c r="F81" s="238"/>
      <c r="G81" s="239"/>
      <c r="H81" s="102" t="s">
        <v>0</v>
      </c>
      <c r="I81" s="103" t="s">
        <v>21</v>
      </c>
      <c r="J81" s="33"/>
      <c r="L81" s="237" t="s">
        <v>186</v>
      </c>
      <c r="M81" s="238"/>
      <c r="N81" s="238"/>
      <c r="O81" s="238"/>
      <c r="P81" s="238"/>
      <c r="Q81" s="239"/>
      <c r="R81" s="102" t="s">
        <v>0</v>
      </c>
      <c r="S81" s="103" t="s">
        <v>21</v>
      </c>
    </row>
    <row r="82" spans="2:19" ht="19.5" thickBot="1" thickTop="1">
      <c r="B82" s="94" t="s">
        <v>66</v>
      </c>
      <c r="C82" s="125" t="s">
        <v>52</v>
      </c>
      <c r="D82" s="173"/>
      <c r="E82" s="173"/>
      <c r="F82" s="173"/>
      <c r="G82" s="173"/>
      <c r="H82" s="99">
        <f aca="true" t="shared" si="5" ref="H82:H103">SUM(D82:G82)</f>
        <v>0</v>
      </c>
      <c r="I82" s="93">
        <v>30</v>
      </c>
      <c r="J82" s="33"/>
      <c r="L82" s="94" t="s">
        <v>66</v>
      </c>
      <c r="M82" s="125" t="s">
        <v>52</v>
      </c>
      <c r="N82" s="97"/>
      <c r="O82" s="98"/>
      <c r="P82" s="97"/>
      <c r="Q82" s="98"/>
      <c r="R82" s="99">
        <f aca="true" t="shared" si="6" ref="R82:R103">SUM(N82:Q82)</f>
        <v>0</v>
      </c>
      <c r="S82" s="93">
        <v>30</v>
      </c>
    </row>
    <row r="83" spans="2:19" ht="19.5" thickBot="1" thickTop="1">
      <c r="B83" s="94" t="s">
        <v>115</v>
      </c>
      <c r="C83" s="94" t="s">
        <v>78</v>
      </c>
      <c r="D83" s="174"/>
      <c r="E83" s="174"/>
      <c r="F83" s="174"/>
      <c r="G83" s="174"/>
      <c r="H83" s="99">
        <f t="shared" si="5"/>
        <v>0</v>
      </c>
      <c r="I83" s="92">
        <v>27</v>
      </c>
      <c r="J83" s="33"/>
      <c r="L83" s="94" t="s">
        <v>115</v>
      </c>
      <c r="M83" s="94" t="s">
        <v>78</v>
      </c>
      <c r="N83" s="100"/>
      <c r="O83" s="101"/>
      <c r="P83" s="100"/>
      <c r="Q83" s="101"/>
      <c r="R83" s="99">
        <f t="shared" si="6"/>
        <v>0</v>
      </c>
      <c r="S83" s="92">
        <v>27</v>
      </c>
    </row>
    <row r="84" spans="2:19" ht="19.5" thickBot="1" thickTop="1">
      <c r="B84" s="94" t="s">
        <v>103</v>
      </c>
      <c r="C84" s="94" t="s">
        <v>64</v>
      </c>
      <c r="D84" s="174"/>
      <c r="E84" s="174"/>
      <c r="F84" s="174"/>
      <c r="G84" s="174"/>
      <c r="H84" s="99">
        <f t="shared" si="5"/>
        <v>0</v>
      </c>
      <c r="I84" s="92">
        <v>24</v>
      </c>
      <c r="J84" s="33"/>
      <c r="L84" s="94" t="s">
        <v>103</v>
      </c>
      <c r="M84" s="94" t="s">
        <v>64</v>
      </c>
      <c r="N84" s="100"/>
      <c r="O84" s="101"/>
      <c r="P84" s="100"/>
      <c r="Q84" s="101"/>
      <c r="R84" s="99">
        <f t="shared" si="6"/>
        <v>0</v>
      </c>
      <c r="S84" s="92">
        <v>24</v>
      </c>
    </row>
    <row r="85" spans="2:19" ht="19.5" thickBot="1" thickTop="1">
      <c r="B85" s="94" t="s">
        <v>249</v>
      </c>
      <c r="C85" s="94" t="s">
        <v>241</v>
      </c>
      <c r="D85" s="174"/>
      <c r="E85" s="174"/>
      <c r="F85" s="174"/>
      <c r="G85" s="174"/>
      <c r="H85" s="99">
        <f t="shared" si="5"/>
        <v>0</v>
      </c>
      <c r="I85" s="92">
        <v>22</v>
      </c>
      <c r="J85" s="33"/>
      <c r="L85" s="94" t="s">
        <v>249</v>
      </c>
      <c r="M85" s="94" t="s">
        <v>241</v>
      </c>
      <c r="N85" s="100"/>
      <c r="O85" s="101"/>
      <c r="P85" s="100"/>
      <c r="Q85" s="101"/>
      <c r="R85" s="99">
        <f t="shared" si="6"/>
        <v>0</v>
      </c>
      <c r="S85" s="92">
        <v>22</v>
      </c>
    </row>
    <row r="86" spans="2:19" ht="19.5" thickBot="1" thickTop="1">
      <c r="B86" s="94" t="s">
        <v>44</v>
      </c>
      <c r="C86" s="94" t="s">
        <v>51</v>
      </c>
      <c r="D86" s="174"/>
      <c r="E86" s="174"/>
      <c r="F86" s="174"/>
      <c r="G86" s="174"/>
      <c r="H86" s="99">
        <f t="shared" si="5"/>
        <v>0</v>
      </c>
      <c r="I86" s="92">
        <v>20</v>
      </c>
      <c r="J86" s="33"/>
      <c r="L86" s="94" t="s">
        <v>44</v>
      </c>
      <c r="M86" s="94" t="s">
        <v>51</v>
      </c>
      <c r="N86" s="100"/>
      <c r="O86" s="101"/>
      <c r="P86" s="100"/>
      <c r="Q86" s="101"/>
      <c r="R86" s="99">
        <f t="shared" si="6"/>
        <v>0</v>
      </c>
      <c r="S86" s="92">
        <v>20</v>
      </c>
    </row>
    <row r="87" spans="2:19" ht="19.5" thickBot="1" thickTop="1">
      <c r="B87" s="113" t="s">
        <v>158</v>
      </c>
      <c r="C87" s="113" t="s">
        <v>147</v>
      </c>
      <c r="D87" s="174"/>
      <c r="E87" s="174"/>
      <c r="F87" s="174"/>
      <c r="G87" s="174"/>
      <c r="H87" s="99">
        <f t="shared" si="5"/>
        <v>0</v>
      </c>
      <c r="I87" s="92">
        <v>18</v>
      </c>
      <c r="J87" s="33"/>
      <c r="L87" s="113" t="s">
        <v>158</v>
      </c>
      <c r="M87" s="113" t="s">
        <v>147</v>
      </c>
      <c r="N87" s="100"/>
      <c r="O87" s="101"/>
      <c r="P87" s="100"/>
      <c r="Q87" s="101"/>
      <c r="R87" s="99">
        <f t="shared" si="6"/>
        <v>0</v>
      </c>
      <c r="S87" s="92">
        <v>18</v>
      </c>
    </row>
    <row r="88" spans="2:19" ht="19.5" thickBot="1" thickTop="1">
      <c r="B88" s="94" t="s">
        <v>104</v>
      </c>
      <c r="C88" s="94" t="s">
        <v>102</v>
      </c>
      <c r="D88" s="174"/>
      <c r="E88" s="174"/>
      <c r="F88" s="174"/>
      <c r="G88" s="174"/>
      <c r="H88" s="99">
        <f t="shared" si="5"/>
        <v>0</v>
      </c>
      <c r="I88" s="92">
        <v>16</v>
      </c>
      <c r="J88" s="33"/>
      <c r="K88" s="33"/>
      <c r="L88" s="94" t="s">
        <v>104</v>
      </c>
      <c r="M88" s="94" t="s">
        <v>102</v>
      </c>
      <c r="N88" s="100"/>
      <c r="O88" s="101"/>
      <c r="P88" s="100"/>
      <c r="Q88" s="101"/>
      <c r="R88" s="99">
        <f t="shared" si="6"/>
        <v>0</v>
      </c>
      <c r="S88" s="92">
        <v>16</v>
      </c>
    </row>
    <row r="89" spans="2:19" ht="19.5" thickBot="1" thickTop="1">
      <c r="B89" s="94" t="s">
        <v>129</v>
      </c>
      <c r="C89" s="94" t="s">
        <v>123</v>
      </c>
      <c r="D89" s="174"/>
      <c r="E89" s="174"/>
      <c r="F89" s="174"/>
      <c r="G89" s="174"/>
      <c r="H89" s="99">
        <f t="shared" si="5"/>
        <v>0</v>
      </c>
      <c r="I89" s="92">
        <v>15</v>
      </c>
      <c r="L89" s="94" t="s">
        <v>129</v>
      </c>
      <c r="M89" s="94" t="s">
        <v>123</v>
      </c>
      <c r="N89" s="100"/>
      <c r="O89" s="101"/>
      <c r="P89" s="100"/>
      <c r="Q89" s="101"/>
      <c r="R89" s="99">
        <f t="shared" si="6"/>
        <v>0</v>
      </c>
      <c r="S89" s="92">
        <v>15</v>
      </c>
    </row>
    <row r="90" spans="2:19" ht="19.5" thickBot="1" thickTop="1">
      <c r="B90" s="94" t="s">
        <v>39</v>
      </c>
      <c r="C90" s="94" t="s">
        <v>91</v>
      </c>
      <c r="D90" s="174"/>
      <c r="E90" s="174"/>
      <c r="F90" s="174"/>
      <c r="G90" s="174"/>
      <c r="H90" s="99">
        <f t="shared" si="5"/>
        <v>0</v>
      </c>
      <c r="I90" s="92">
        <v>14</v>
      </c>
      <c r="L90" s="94" t="s">
        <v>39</v>
      </c>
      <c r="M90" s="94" t="s">
        <v>91</v>
      </c>
      <c r="N90" s="100"/>
      <c r="O90" s="101"/>
      <c r="P90" s="100"/>
      <c r="Q90" s="101"/>
      <c r="R90" s="99">
        <f t="shared" si="6"/>
        <v>0</v>
      </c>
      <c r="S90" s="92">
        <v>14</v>
      </c>
    </row>
    <row r="91" spans="2:19" ht="19.5" thickBot="1" thickTop="1">
      <c r="B91" s="94" t="s">
        <v>56</v>
      </c>
      <c r="C91" s="94" t="s">
        <v>54</v>
      </c>
      <c r="D91" s="174"/>
      <c r="E91" s="174"/>
      <c r="F91" s="174"/>
      <c r="G91" s="174"/>
      <c r="H91" s="99">
        <f t="shared" si="5"/>
        <v>0</v>
      </c>
      <c r="I91" s="92">
        <v>13</v>
      </c>
      <c r="L91" s="94" t="s">
        <v>56</v>
      </c>
      <c r="M91" s="94" t="s">
        <v>54</v>
      </c>
      <c r="N91" s="100"/>
      <c r="O91" s="101"/>
      <c r="P91" s="100"/>
      <c r="Q91" s="101"/>
      <c r="R91" s="99">
        <f t="shared" si="6"/>
        <v>0</v>
      </c>
      <c r="S91" s="92">
        <v>13</v>
      </c>
    </row>
    <row r="92" spans="2:19" ht="19.5" thickBot="1" thickTop="1">
      <c r="B92" s="94" t="s">
        <v>137</v>
      </c>
      <c r="C92" s="94" t="s">
        <v>124</v>
      </c>
      <c r="D92" s="174"/>
      <c r="E92" s="174"/>
      <c r="F92" s="174"/>
      <c r="G92" s="174"/>
      <c r="H92" s="99">
        <f t="shared" si="5"/>
        <v>0</v>
      </c>
      <c r="I92" s="92">
        <v>12</v>
      </c>
      <c r="L92" s="94" t="s">
        <v>137</v>
      </c>
      <c r="M92" s="94" t="s">
        <v>124</v>
      </c>
      <c r="N92" s="100"/>
      <c r="O92" s="101"/>
      <c r="P92" s="100"/>
      <c r="Q92" s="101"/>
      <c r="R92" s="99">
        <f t="shared" si="6"/>
        <v>0</v>
      </c>
      <c r="S92" s="92">
        <v>12</v>
      </c>
    </row>
    <row r="93" spans="2:19" ht="19.5" thickBot="1" thickTop="1">
      <c r="B93" s="94" t="s">
        <v>130</v>
      </c>
      <c r="C93" s="94" t="s">
        <v>128</v>
      </c>
      <c r="D93" s="174"/>
      <c r="E93" s="174"/>
      <c r="F93" s="174"/>
      <c r="G93" s="174"/>
      <c r="H93" s="99">
        <f t="shared" si="5"/>
        <v>0</v>
      </c>
      <c r="I93" s="92">
        <v>11</v>
      </c>
      <c r="L93" s="94" t="s">
        <v>130</v>
      </c>
      <c r="M93" s="94" t="s">
        <v>128</v>
      </c>
      <c r="N93" s="100"/>
      <c r="O93" s="101"/>
      <c r="P93" s="100"/>
      <c r="Q93" s="101"/>
      <c r="R93" s="99">
        <f t="shared" si="6"/>
        <v>0</v>
      </c>
      <c r="S93" s="92">
        <v>11</v>
      </c>
    </row>
    <row r="94" spans="2:19" ht="19.5" thickBot="1" thickTop="1">
      <c r="B94" s="94" t="s">
        <v>105</v>
      </c>
      <c r="C94" s="94" t="s">
        <v>101</v>
      </c>
      <c r="D94" s="174"/>
      <c r="E94" s="174"/>
      <c r="F94" s="174"/>
      <c r="G94" s="174"/>
      <c r="H94" s="99">
        <f t="shared" si="5"/>
        <v>0</v>
      </c>
      <c r="I94" s="92">
        <v>10</v>
      </c>
      <c r="L94" s="94" t="s">
        <v>105</v>
      </c>
      <c r="M94" s="94" t="s">
        <v>101</v>
      </c>
      <c r="N94" s="100"/>
      <c r="O94" s="101"/>
      <c r="P94" s="100"/>
      <c r="Q94" s="101"/>
      <c r="R94" s="99">
        <f t="shared" si="6"/>
        <v>0</v>
      </c>
      <c r="S94" s="92">
        <v>10</v>
      </c>
    </row>
    <row r="95" spans="2:19" ht="19.5" thickBot="1" thickTop="1">
      <c r="B95" s="113" t="s">
        <v>247</v>
      </c>
      <c r="C95" s="113" t="s">
        <v>246</v>
      </c>
      <c r="D95" s="174"/>
      <c r="E95" s="174"/>
      <c r="F95" s="174"/>
      <c r="G95" s="174"/>
      <c r="H95" s="99">
        <f t="shared" si="5"/>
        <v>0</v>
      </c>
      <c r="I95" s="92">
        <v>9</v>
      </c>
      <c r="L95" s="113" t="s">
        <v>247</v>
      </c>
      <c r="M95" s="113" t="s">
        <v>246</v>
      </c>
      <c r="N95" s="100"/>
      <c r="O95" s="101"/>
      <c r="P95" s="100"/>
      <c r="Q95" s="101"/>
      <c r="R95" s="99">
        <f t="shared" si="6"/>
        <v>0</v>
      </c>
      <c r="S95" s="92">
        <v>9</v>
      </c>
    </row>
    <row r="96" spans="2:19" ht="19.5" thickBot="1" thickTop="1">
      <c r="B96" s="94" t="s">
        <v>209</v>
      </c>
      <c r="C96" s="94" t="s">
        <v>207</v>
      </c>
      <c r="D96" s="174"/>
      <c r="E96" s="174"/>
      <c r="F96" s="174"/>
      <c r="G96" s="174"/>
      <c r="H96" s="99">
        <f t="shared" si="5"/>
        <v>0</v>
      </c>
      <c r="I96" s="92">
        <v>8</v>
      </c>
      <c r="L96" s="94" t="s">
        <v>209</v>
      </c>
      <c r="M96" s="94" t="s">
        <v>207</v>
      </c>
      <c r="N96" s="100"/>
      <c r="O96" s="101"/>
      <c r="P96" s="100"/>
      <c r="Q96" s="101"/>
      <c r="R96" s="99">
        <f t="shared" si="6"/>
        <v>0</v>
      </c>
      <c r="S96" s="92">
        <v>8</v>
      </c>
    </row>
    <row r="97" spans="2:19" ht="19.5" thickBot="1" thickTop="1">
      <c r="B97" s="94" t="s">
        <v>106</v>
      </c>
      <c r="C97" s="94" t="s">
        <v>80</v>
      </c>
      <c r="D97" s="174"/>
      <c r="E97" s="174"/>
      <c r="F97" s="174"/>
      <c r="G97" s="174"/>
      <c r="H97" s="99">
        <f t="shared" si="5"/>
        <v>0</v>
      </c>
      <c r="I97" s="92">
        <v>7</v>
      </c>
      <c r="L97" s="94" t="s">
        <v>106</v>
      </c>
      <c r="M97" s="94" t="s">
        <v>80</v>
      </c>
      <c r="N97" s="100"/>
      <c r="O97" s="101"/>
      <c r="P97" s="100"/>
      <c r="Q97" s="101"/>
      <c r="R97" s="99">
        <f t="shared" si="6"/>
        <v>0</v>
      </c>
      <c r="S97" s="92">
        <v>7</v>
      </c>
    </row>
    <row r="98" spans="2:19" ht="19.5" thickBot="1" thickTop="1">
      <c r="B98" s="124" t="s">
        <v>85</v>
      </c>
      <c r="C98" s="94" t="s">
        <v>81</v>
      </c>
      <c r="D98" s="174"/>
      <c r="E98" s="174"/>
      <c r="F98" s="174"/>
      <c r="G98" s="174"/>
      <c r="H98" s="99">
        <f t="shared" si="5"/>
        <v>0</v>
      </c>
      <c r="I98" s="92">
        <v>6</v>
      </c>
      <c r="L98" s="124" t="s">
        <v>85</v>
      </c>
      <c r="M98" s="94" t="s">
        <v>81</v>
      </c>
      <c r="N98" s="100"/>
      <c r="O98" s="101"/>
      <c r="P98" s="100"/>
      <c r="Q98" s="101"/>
      <c r="R98" s="99">
        <f t="shared" si="6"/>
        <v>0</v>
      </c>
      <c r="S98" s="92">
        <v>6</v>
      </c>
    </row>
    <row r="99" spans="2:19" ht="19.5" thickBot="1" thickTop="1">
      <c r="B99" s="94" t="s">
        <v>107</v>
      </c>
      <c r="C99" s="94" t="s">
        <v>99</v>
      </c>
      <c r="D99" s="174"/>
      <c r="E99" s="174"/>
      <c r="F99" s="174"/>
      <c r="G99" s="174"/>
      <c r="H99" s="99">
        <f t="shared" si="5"/>
        <v>0</v>
      </c>
      <c r="I99" s="92">
        <v>5</v>
      </c>
      <c r="L99" s="94" t="s">
        <v>107</v>
      </c>
      <c r="M99" s="94" t="s">
        <v>99</v>
      </c>
      <c r="N99" s="100"/>
      <c r="O99" s="101"/>
      <c r="P99" s="100"/>
      <c r="Q99" s="101"/>
      <c r="R99" s="99">
        <f t="shared" si="6"/>
        <v>0</v>
      </c>
      <c r="S99" s="92">
        <v>5</v>
      </c>
    </row>
    <row r="100" spans="2:19" ht="19.5" thickBot="1" thickTop="1">
      <c r="B100" s="94" t="s">
        <v>208</v>
      </c>
      <c r="C100" s="94" t="s">
        <v>203</v>
      </c>
      <c r="D100" s="174"/>
      <c r="E100" s="174"/>
      <c r="F100" s="174"/>
      <c r="G100" s="174"/>
      <c r="H100" s="99">
        <f t="shared" si="5"/>
        <v>0</v>
      </c>
      <c r="I100" s="92">
        <v>4</v>
      </c>
      <c r="L100" s="94" t="s">
        <v>208</v>
      </c>
      <c r="M100" s="94" t="s">
        <v>203</v>
      </c>
      <c r="N100" s="100"/>
      <c r="O100" s="101"/>
      <c r="P100" s="100"/>
      <c r="Q100" s="101"/>
      <c r="R100" s="99">
        <f t="shared" si="6"/>
        <v>0</v>
      </c>
      <c r="S100" s="92">
        <v>4</v>
      </c>
    </row>
    <row r="101" spans="2:19" ht="19.5" thickBot="1" thickTop="1">
      <c r="B101" s="94" t="s">
        <v>84</v>
      </c>
      <c r="C101" s="94" t="s">
        <v>82</v>
      </c>
      <c r="D101" s="174"/>
      <c r="E101" s="174"/>
      <c r="F101" s="174"/>
      <c r="G101" s="174"/>
      <c r="H101" s="99">
        <f t="shared" si="5"/>
        <v>0</v>
      </c>
      <c r="I101" s="92">
        <v>3</v>
      </c>
      <c r="L101" s="94" t="s">
        <v>84</v>
      </c>
      <c r="M101" s="94" t="s">
        <v>82</v>
      </c>
      <c r="N101" s="100"/>
      <c r="O101" s="101"/>
      <c r="P101" s="100"/>
      <c r="Q101" s="101"/>
      <c r="R101" s="99">
        <f t="shared" si="6"/>
        <v>0</v>
      </c>
      <c r="S101" s="92">
        <v>3</v>
      </c>
    </row>
    <row r="102" spans="2:19" ht="19.5" thickBot="1" thickTop="1">
      <c r="B102" s="94" t="s">
        <v>86</v>
      </c>
      <c r="C102" s="94" t="s">
        <v>83</v>
      </c>
      <c r="D102" s="174"/>
      <c r="E102" s="174"/>
      <c r="F102" s="174"/>
      <c r="G102" s="174"/>
      <c r="H102" s="99">
        <f t="shared" si="5"/>
        <v>0</v>
      </c>
      <c r="I102" s="92">
        <v>2</v>
      </c>
      <c r="L102" s="94" t="s">
        <v>86</v>
      </c>
      <c r="M102" s="94" t="s">
        <v>83</v>
      </c>
      <c r="N102" s="100"/>
      <c r="O102" s="101"/>
      <c r="P102" s="100"/>
      <c r="Q102" s="101"/>
      <c r="R102" s="99">
        <f t="shared" si="6"/>
        <v>0</v>
      </c>
      <c r="S102" s="92">
        <v>2</v>
      </c>
    </row>
    <row r="103" spans="2:19" ht="19.5" thickBot="1" thickTop="1">
      <c r="B103" s="90" t="s">
        <v>108</v>
      </c>
      <c r="C103" s="126" t="s">
        <v>100</v>
      </c>
      <c r="D103" s="175"/>
      <c r="E103" s="175"/>
      <c r="F103" s="175"/>
      <c r="G103" s="175"/>
      <c r="H103" s="149">
        <f t="shared" si="5"/>
        <v>0</v>
      </c>
      <c r="I103" s="91">
        <v>1</v>
      </c>
      <c r="L103" s="90" t="s">
        <v>108</v>
      </c>
      <c r="M103" s="126" t="s">
        <v>100</v>
      </c>
      <c r="N103" s="147"/>
      <c r="O103" s="148"/>
      <c r="P103" s="147"/>
      <c r="Q103" s="148"/>
      <c r="R103" s="149">
        <f t="shared" si="6"/>
        <v>0</v>
      </c>
      <c r="S103" s="91">
        <v>1</v>
      </c>
    </row>
    <row r="104" spans="2:9" ht="18.75" thickTop="1">
      <c r="B104" s="143"/>
      <c r="C104" s="143"/>
      <c r="D104" s="144"/>
      <c r="E104" s="144"/>
      <c r="F104" s="144"/>
      <c r="G104" s="144"/>
      <c r="H104" s="145"/>
      <c r="I104" s="146"/>
    </row>
    <row r="105" spans="2:9" ht="18">
      <c r="B105" s="143"/>
      <c r="C105" s="143"/>
      <c r="D105" s="144"/>
      <c r="E105" s="144"/>
      <c r="F105" s="144"/>
      <c r="G105" s="144"/>
      <c r="H105" s="145"/>
      <c r="I105" s="146"/>
    </row>
  </sheetData>
  <sheetProtection/>
  <mergeCells count="8">
    <mergeCell ref="L29:Q29"/>
    <mergeCell ref="L55:Q55"/>
    <mergeCell ref="B29:G29"/>
    <mergeCell ref="B55:G55"/>
    <mergeCell ref="B81:G81"/>
    <mergeCell ref="A1:F1"/>
    <mergeCell ref="L3:Q3"/>
    <mergeCell ref="L81:Q81"/>
  </mergeCells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174"/>
  <sheetViews>
    <sheetView tabSelected="1" zoomScalePageLayoutView="0" workbookViewId="0" topLeftCell="H1">
      <selection activeCell="O9" sqref="O9"/>
    </sheetView>
  </sheetViews>
  <sheetFormatPr defaultColWidth="9.140625" defaultRowHeight="12.75"/>
  <cols>
    <col min="1" max="1" width="4.140625" style="79" bestFit="1" customWidth="1"/>
    <col min="2" max="2" width="9.140625" style="79" customWidth="1"/>
    <col min="3" max="3" width="29.00390625" style="79" customWidth="1"/>
    <col min="4" max="4" width="10.421875" style="79" bestFit="1" customWidth="1"/>
    <col min="5" max="5" width="9.140625" style="79" customWidth="1"/>
    <col min="6" max="6" width="10.8515625" style="79" customWidth="1"/>
    <col min="7" max="7" width="14.421875" style="79" customWidth="1"/>
    <col min="8" max="8" width="9.00390625" style="79" customWidth="1"/>
    <col min="9" max="9" width="9.140625" style="79" customWidth="1"/>
    <col min="10" max="10" width="12.7109375" style="80" customWidth="1"/>
    <col min="11" max="11" width="12.7109375" style="83" customWidth="1"/>
    <col min="12" max="21" width="12.7109375" style="81" customWidth="1"/>
    <col min="22" max="16384" width="9.140625" style="79" customWidth="1"/>
  </cols>
  <sheetData>
    <row r="1" spans="9:24" ht="15" customHeight="1">
      <c r="I1" s="176">
        <v>0.024305555555555556</v>
      </c>
      <c r="X1" s="176">
        <v>0.024305555555555556</v>
      </c>
    </row>
    <row r="2" spans="2:24" ht="15" customHeight="1">
      <c r="B2" s="79" t="s">
        <v>10</v>
      </c>
      <c r="D2" s="79" t="s">
        <v>17</v>
      </c>
      <c r="K2" s="80"/>
      <c r="L2" s="80"/>
      <c r="V2"/>
      <c r="W2" s="79" t="s">
        <v>199</v>
      </c>
      <c r="X2" s="80" t="s">
        <v>200</v>
      </c>
    </row>
    <row r="3" spans="3:23" ht="15" customHeight="1">
      <c r="C3" s="41" t="s">
        <v>32</v>
      </c>
      <c r="J3" s="82" t="s">
        <v>11</v>
      </c>
      <c r="K3" s="83" t="s">
        <v>12</v>
      </c>
      <c r="L3" s="83" t="s">
        <v>13</v>
      </c>
      <c r="M3" s="83" t="s">
        <v>14</v>
      </c>
      <c r="N3" s="83" t="s">
        <v>165</v>
      </c>
      <c r="O3" s="83"/>
      <c r="P3" s="83"/>
      <c r="Q3" s="83"/>
      <c r="R3" s="83"/>
      <c r="S3" s="83"/>
      <c r="T3" s="83"/>
      <c r="U3" s="83"/>
      <c r="W3" s="176"/>
    </row>
    <row r="4" spans="1:24" ht="15" customHeight="1">
      <c r="A4" s="41">
        <v>1</v>
      </c>
      <c r="B4" s="82">
        <v>341</v>
      </c>
      <c r="C4" s="57" t="s">
        <v>150</v>
      </c>
      <c r="D4" s="178" t="s">
        <v>246</v>
      </c>
      <c r="E4" s="41"/>
      <c r="F4" s="41" t="str">
        <f aca="true" t="shared" si="0" ref="F4:F34">LEFT(C4,(SEARCH(" ",C4)))</f>
        <v>Adams, </v>
      </c>
      <c r="G4" s="41" t="str">
        <f aca="true" t="shared" si="1" ref="G4:G34">MID(C4,(SEARCH(" ",C4)+1),20)</f>
        <v>Niamh</v>
      </c>
      <c r="H4" s="41"/>
      <c r="I4" s="222">
        <v>0.011284722222222222</v>
      </c>
      <c r="J4" s="109">
        <f>$I$1-I4</f>
        <v>0.013020833333333334</v>
      </c>
      <c r="K4" s="108">
        <v>0.01267361111111111</v>
      </c>
      <c r="L4" s="108">
        <v>0.01267361111111111</v>
      </c>
      <c r="M4" s="109">
        <v>0.013020833333333334</v>
      </c>
      <c r="N4" s="109">
        <v>0.013020833333333334</v>
      </c>
      <c r="O4" s="109"/>
      <c r="P4" s="109"/>
      <c r="Q4" s="109"/>
      <c r="R4" s="109"/>
      <c r="S4" s="109"/>
      <c r="T4" s="109"/>
      <c r="U4" s="109"/>
      <c r="V4" s="85"/>
      <c r="W4" s="177"/>
      <c r="X4" s="81"/>
    </row>
    <row r="5" spans="1:24" ht="15" customHeight="1">
      <c r="A5" s="41">
        <v>2</v>
      </c>
      <c r="B5" s="82">
        <v>342</v>
      </c>
      <c r="C5" s="41" t="s">
        <v>57</v>
      </c>
      <c r="D5" s="178" t="s">
        <v>99</v>
      </c>
      <c r="E5" s="41"/>
      <c r="F5" s="41" t="str">
        <f t="shared" si="0"/>
        <v>Anderson, </v>
      </c>
      <c r="G5" s="41" t="str">
        <f t="shared" si="1"/>
        <v>Lee</v>
      </c>
      <c r="H5" s="41"/>
      <c r="I5" s="222">
        <v>0.012847222222222223</v>
      </c>
      <c r="J5" s="109">
        <f>$I$1-I5</f>
        <v>0.011458333333333333</v>
      </c>
      <c r="K5" s="109">
        <v>0.011458333333333334</v>
      </c>
      <c r="L5" s="109">
        <v>0.011458333333333334</v>
      </c>
      <c r="M5" s="109">
        <v>0.011458333333333334</v>
      </c>
      <c r="N5" s="109">
        <v>0.011458333333333334</v>
      </c>
      <c r="O5" s="109"/>
      <c r="P5" s="109"/>
      <c r="Q5" s="109"/>
      <c r="R5" s="109"/>
      <c r="S5" s="109"/>
      <c r="T5" s="109"/>
      <c r="U5" s="109"/>
      <c r="V5" s="85"/>
      <c r="W5" s="177"/>
      <c r="X5" s="81"/>
    </row>
    <row r="6" spans="1:24" ht="15" customHeight="1">
      <c r="A6" s="41">
        <v>3</v>
      </c>
      <c r="B6" s="82">
        <v>343</v>
      </c>
      <c r="C6" s="41" t="s">
        <v>40</v>
      </c>
      <c r="D6" s="214" t="s">
        <v>78</v>
      </c>
      <c r="E6" s="41"/>
      <c r="F6" s="41" t="str">
        <f>LEFT(C6,(SEARCH(" ",C6)))</f>
        <v>Ashby, </v>
      </c>
      <c r="G6" s="41" t="str">
        <f>MID(C6,(SEARCH(" ",C6)+1),20)</f>
        <v>Michael</v>
      </c>
      <c r="H6" s="41"/>
      <c r="I6" s="222">
        <v>0.013020833333333334</v>
      </c>
      <c r="J6" s="109">
        <f aca="true" t="shared" si="2" ref="J6:J68">$I$1-I6</f>
        <v>0.011284722222222222</v>
      </c>
      <c r="K6" s="109">
        <v>0.01076388888888889</v>
      </c>
      <c r="L6" s="109">
        <v>0.01076388888888889</v>
      </c>
      <c r="M6" s="109">
        <v>0.01076388888888889</v>
      </c>
      <c r="N6" s="109">
        <v>0.009722222222222222</v>
      </c>
      <c r="O6" s="109"/>
      <c r="P6" s="109"/>
      <c r="Q6" s="109"/>
      <c r="R6" s="109"/>
      <c r="S6" s="109"/>
      <c r="T6" s="109"/>
      <c r="U6" s="109"/>
      <c r="V6" s="85"/>
      <c r="W6" s="177"/>
      <c r="X6" s="81"/>
    </row>
    <row r="7" spans="1:24" ht="15" customHeight="1">
      <c r="A7" s="41">
        <v>4</v>
      </c>
      <c r="B7" s="82">
        <v>344</v>
      </c>
      <c r="C7" s="41" t="s">
        <v>168</v>
      </c>
      <c r="D7" s="178" t="s">
        <v>203</v>
      </c>
      <c r="E7" s="41"/>
      <c r="F7" s="41" t="str">
        <f t="shared" si="0"/>
        <v>Auld, </v>
      </c>
      <c r="G7" s="41" t="str">
        <f t="shared" si="1"/>
        <v>Kerry</v>
      </c>
      <c r="H7" s="41"/>
      <c r="I7" s="222">
        <v>0.016145833333333335</v>
      </c>
      <c r="J7" s="109">
        <f t="shared" si="2"/>
        <v>0.008159722222222221</v>
      </c>
      <c r="K7" s="109">
        <v>0.008159722222222223</v>
      </c>
      <c r="L7" s="108">
        <v>0.008159722222222223</v>
      </c>
      <c r="M7" s="109">
        <v>0.008159722222222223</v>
      </c>
      <c r="N7" s="109">
        <v>0.008159722222222223</v>
      </c>
      <c r="O7" s="109"/>
      <c r="P7" s="109"/>
      <c r="Q7" s="109"/>
      <c r="R7" s="109"/>
      <c r="S7" s="109"/>
      <c r="T7" s="109"/>
      <c r="U7" s="109"/>
      <c r="V7" s="85"/>
      <c r="W7" s="177"/>
      <c r="X7" s="81"/>
    </row>
    <row r="8" spans="1:24" ht="15" customHeight="1">
      <c r="A8" s="41">
        <v>5</v>
      </c>
      <c r="B8" s="82">
        <v>345</v>
      </c>
      <c r="C8" s="41" t="s">
        <v>68</v>
      </c>
      <c r="D8" s="178" t="s">
        <v>99</v>
      </c>
      <c r="E8" s="41"/>
      <c r="F8" s="41" t="str">
        <f t="shared" si="0"/>
        <v>Barkley, </v>
      </c>
      <c r="G8" s="41" t="str">
        <f t="shared" si="1"/>
        <v>Robby</v>
      </c>
      <c r="H8" s="41"/>
      <c r="I8" s="222">
        <v>0.01076388888888889</v>
      </c>
      <c r="J8" s="109">
        <f t="shared" si="2"/>
        <v>0.013541666666666665</v>
      </c>
      <c r="K8" s="109">
        <v>0.013541666666666667</v>
      </c>
      <c r="L8" s="108">
        <v>0.013715277777777778</v>
      </c>
      <c r="M8" s="109">
        <v>0.013715277777777778</v>
      </c>
      <c r="N8" s="109">
        <v>0.013888888888888888</v>
      </c>
      <c r="O8" s="109"/>
      <c r="P8" s="109"/>
      <c r="Q8" s="109"/>
      <c r="R8" s="109"/>
      <c r="S8" s="109"/>
      <c r="T8" s="109"/>
      <c r="U8" s="109"/>
      <c r="V8" s="85"/>
      <c r="W8" s="177"/>
      <c r="X8" s="81"/>
    </row>
    <row r="9" spans="1:24" ht="15" customHeight="1">
      <c r="A9" s="41">
        <v>6</v>
      </c>
      <c r="B9" s="82">
        <v>346</v>
      </c>
      <c r="C9" s="41" t="s">
        <v>193</v>
      </c>
      <c r="D9" s="178" t="s">
        <v>241</v>
      </c>
      <c r="E9" s="41"/>
      <c r="F9" s="41" t="str">
        <f t="shared" si="0"/>
        <v>Barrass, </v>
      </c>
      <c r="G9" s="41" t="str">
        <f t="shared" si="1"/>
        <v>Chloe</v>
      </c>
      <c r="H9" s="41"/>
      <c r="I9" s="222">
        <v>0.01423611111111111</v>
      </c>
      <c r="J9" s="109">
        <f t="shared" si="2"/>
        <v>0.010069444444444445</v>
      </c>
      <c r="K9" s="108">
        <v>0.009722222222222222</v>
      </c>
      <c r="L9" s="108">
        <v>0.00954861111111111</v>
      </c>
      <c r="M9" s="108">
        <v>0.00954861111111111</v>
      </c>
      <c r="N9" s="108">
        <v>0.00954861111111111</v>
      </c>
      <c r="O9" s="109"/>
      <c r="P9" s="109"/>
      <c r="Q9" s="109"/>
      <c r="R9" s="109"/>
      <c r="S9" s="109"/>
      <c r="T9" s="109"/>
      <c r="U9" s="109"/>
      <c r="V9" s="85"/>
      <c r="W9" s="177"/>
      <c r="X9" s="81"/>
    </row>
    <row r="10" spans="1:24" ht="15" customHeight="1">
      <c r="A10" s="41">
        <v>7</v>
      </c>
      <c r="B10" s="82">
        <v>347</v>
      </c>
      <c r="C10" s="41" t="s">
        <v>42</v>
      </c>
      <c r="D10" s="178" t="s">
        <v>78</v>
      </c>
      <c r="E10" s="41"/>
      <c r="F10" s="41" t="str">
        <f t="shared" si="0"/>
        <v>Barrass, </v>
      </c>
      <c r="G10" s="41" t="str">
        <f t="shared" si="1"/>
        <v>Heather</v>
      </c>
      <c r="H10" s="41"/>
      <c r="I10" s="222">
        <v>0.014930555555555556</v>
      </c>
      <c r="J10" s="109">
        <f t="shared" si="2"/>
        <v>0.009375</v>
      </c>
      <c r="K10" s="109">
        <v>0.009027777777777779</v>
      </c>
      <c r="L10" s="109">
        <v>0.00954861111111111</v>
      </c>
      <c r="M10" s="109">
        <v>0.009375</v>
      </c>
      <c r="N10" s="109">
        <v>0.009375</v>
      </c>
      <c r="O10" s="109"/>
      <c r="P10" s="109"/>
      <c r="Q10" s="109"/>
      <c r="R10" s="109"/>
      <c r="S10" s="109"/>
      <c r="T10" s="109"/>
      <c r="U10" s="109"/>
      <c r="V10" s="85"/>
      <c r="W10" s="177"/>
      <c r="X10" s="81"/>
    </row>
    <row r="11" spans="1:24" ht="15" customHeight="1">
      <c r="A11" s="41">
        <v>8</v>
      </c>
      <c r="B11" s="82">
        <v>348</v>
      </c>
      <c r="C11" s="41" t="s">
        <v>179</v>
      </c>
      <c r="D11" s="178" t="s">
        <v>241</v>
      </c>
      <c r="E11" s="41"/>
      <c r="F11" s="41" t="str">
        <f t="shared" si="0"/>
        <v>Barrett, </v>
      </c>
      <c r="G11" s="41" t="str">
        <f t="shared" si="1"/>
        <v>Lauren</v>
      </c>
      <c r="H11" s="41"/>
      <c r="I11" s="222">
        <v>0.013194444444444444</v>
      </c>
      <c r="J11" s="109">
        <f t="shared" si="2"/>
        <v>0.011111111111111112</v>
      </c>
      <c r="K11" s="109">
        <v>0.012326388888888888</v>
      </c>
      <c r="L11" s="109">
        <v>0.012326388888888888</v>
      </c>
      <c r="M11" s="109">
        <v>0.012499999999999999</v>
      </c>
      <c r="N11" s="109">
        <v>0.013020833333333334</v>
      </c>
      <c r="O11" s="109"/>
      <c r="P11" s="109"/>
      <c r="Q11" s="109"/>
      <c r="R11" s="109"/>
      <c r="S11" s="109"/>
      <c r="T11" s="109"/>
      <c r="U11" s="109"/>
      <c r="V11" s="85"/>
      <c r="W11" s="177"/>
      <c r="X11" s="81"/>
    </row>
    <row r="12" spans="1:24" ht="15" customHeight="1">
      <c r="A12" s="41">
        <v>9</v>
      </c>
      <c r="B12" s="82">
        <v>349</v>
      </c>
      <c r="C12" s="41" t="s">
        <v>173</v>
      </c>
      <c r="D12" s="178" t="s">
        <v>128</v>
      </c>
      <c r="E12" s="41"/>
      <c r="F12" s="41" t="str">
        <f t="shared" si="0"/>
        <v>Bateson, </v>
      </c>
      <c r="G12" s="41" t="str">
        <f t="shared" si="1"/>
        <v>Richard</v>
      </c>
      <c r="H12" s="41"/>
      <c r="I12" s="222">
        <v>0.009375</v>
      </c>
      <c r="J12" s="109">
        <f t="shared" si="2"/>
        <v>0.014930555555555556</v>
      </c>
      <c r="K12" s="109">
        <v>0.014930555555555556</v>
      </c>
      <c r="L12" s="109">
        <v>0.014930555555555556</v>
      </c>
      <c r="M12" s="109">
        <v>0.014930555555555556</v>
      </c>
      <c r="N12" s="109">
        <v>0.014930555555555556</v>
      </c>
      <c r="O12" s="108"/>
      <c r="P12" s="108"/>
      <c r="Q12" s="108"/>
      <c r="R12" s="108"/>
      <c r="S12" s="108"/>
      <c r="T12" s="108"/>
      <c r="U12" s="108"/>
      <c r="V12" s="85"/>
      <c r="W12" s="177"/>
      <c r="X12" s="81"/>
    </row>
    <row r="13" spans="1:24" ht="15" customHeight="1">
      <c r="A13" s="41">
        <v>10</v>
      </c>
      <c r="B13" s="82">
        <v>350</v>
      </c>
      <c r="C13" s="41" t="s">
        <v>22</v>
      </c>
      <c r="D13" s="178" t="s">
        <v>80</v>
      </c>
      <c r="E13" s="41"/>
      <c r="F13" s="41" t="str">
        <f t="shared" si="0"/>
        <v>Baxter, </v>
      </c>
      <c r="G13" s="41" t="str">
        <f t="shared" si="1"/>
        <v>Ian</v>
      </c>
      <c r="H13" s="41"/>
      <c r="I13" s="222">
        <v>0.01076388888888889</v>
      </c>
      <c r="J13" s="109">
        <f t="shared" si="2"/>
        <v>0.013541666666666665</v>
      </c>
      <c r="K13" s="109">
        <v>0.013715277777777778</v>
      </c>
      <c r="L13" s="108">
        <v>0.013541666666666667</v>
      </c>
      <c r="M13" s="108">
        <v>0.013541666666666667</v>
      </c>
      <c r="N13" s="108">
        <v>0.013368055555555557</v>
      </c>
      <c r="O13" s="108"/>
      <c r="P13" s="108"/>
      <c r="Q13" s="108"/>
      <c r="R13" s="108"/>
      <c r="S13" s="108"/>
      <c r="T13" s="108"/>
      <c r="U13" s="108"/>
      <c r="V13" s="85"/>
      <c r="W13" s="177"/>
      <c r="X13" s="81"/>
    </row>
    <row r="14" spans="1:24" ht="15" customHeight="1">
      <c r="A14" s="41">
        <v>11</v>
      </c>
      <c r="B14" s="82">
        <v>351</v>
      </c>
      <c r="C14" s="41" t="s">
        <v>184</v>
      </c>
      <c r="D14" s="178" t="s">
        <v>64</v>
      </c>
      <c r="E14" s="41"/>
      <c r="F14" s="41" t="str">
        <f t="shared" si="0"/>
        <v>Bell, </v>
      </c>
      <c r="G14" s="41" t="str">
        <f t="shared" si="1"/>
        <v>Alex</v>
      </c>
      <c r="H14" s="41"/>
      <c r="I14" s="222">
        <v>0.013888888888888888</v>
      </c>
      <c r="J14" s="109">
        <f t="shared" si="2"/>
        <v>0.010416666666666668</v>
      </c>
      <c r="K14" s="109">
        <v>0.010416666666666666</v>
      </c>
      <c r="L14" s="109">
        <v>0.010416666666666666</v>
      </c>
      <c r="M14" s="109">
        <v>0.010416666666666666</v>
      </c>
      <c r="N14" s="109">
        <v>0.011458333333333334</v>
      </c>
      <c r="O14" s="109"/>
      <c r="P14" s="109"/>
      <c r="Q14" s="109"/>
      <c r="R14" s="109"/>
      <c r="S14" s="109"/>
      <c r="T14" s="109"/>
      <c r="U14" s="109"/>
      <c r="V14" s="85"/>
      <c r="W14" s="177"/>
      <c r="X14" s="81"/>
    </row>
    <row r="15" spans="1:24" ht="15" customHeight="1">
      <c r="A15" s="41">
        <v>12</v>
      </c>
      <c r="B15" s="82">
        <v>353</v>
      </c>
      <c r="C15" s="41" t="s">
        <v>169</v>
      </c>
      <c r="D15" s="178" t="s">
        <v>203</v>
      </c>
      <c r="E15" s="41"/>
      <c r="F15" s="41" t="str">
        <f t="shared" si="0"/>
        <v>Bennett, </v>
      </c>
      <c r="G15" s="41" t="str">
        <f t="shared" si="1"/>
        <v>Emma</v>
      </c>
      <c r="H15" s="41"/>
      <c r="I15" s="222">
        <v>0.01579861111111111</v>
      </c>
      <c r="J15" s="109">
        <f t="shared" si="2"/>
        <v>0.008506944444444445</v>
      </c>
      <c r="K15" s="109">
        <v>0.007118055555555555</v>
      </c>
      <c r="L15" s="109">
        <v>0.007118055555555555</v>
      </c>
      <c r="M15" s="109">
        <v>0.0067708333333333336</v>
      </c>
      <c r="N15" s="108">
        <v>0.006944444444444444</v>
      </c>
      <c r="O15" s="108"/>
      <c r="P15" s="108"/>
      <c r="Q15" s="108"/>
      <c r="R15" s="108"/>
      <c r="S15" s="108"/>
      <c r="T15" s="108"/>
      <c r="U15" s="108"/>
      <c r="W15" s="177"/>
      <c r="X15" s="81"/>
    </row>
    <row r="16" spans="1:24" ht="15" customHeight="1">
      <c r="A16" s="41">
        <v>13</v>
      </c>
      <c r="B16" s="82">
        <v>354</v>
      </c>
      <c r="C16" s="41" t="s">
        <v>98</v>
      </c>
      <c r="D16" s="178" t="s">
        <v>64</v>
      </c>
      <c r="E16" s="41"/>
      <c r="F16" s="41" t="str">
        <f t="shared" si="0"/>
        <v>Bickerton, </v>
      </c>
      <c r="G16" s="41" t="str">
        <f t="shared" si="1"/>
        <v>Richard</v>
      </c>
      <c r="H16" s="41"/>
      <c r="I16" s="222">
        <v>0.011805555555555555</v>
      </c>
      <c r="J16" s="109">
        <f t="shared" si="2"/>
        <v>0.0125</v>
      </c>
      <c r="K16" s="108">
        <v>0.011979166666666666</v>
      </c>
      <c r="L16" s="108">
        <v>0.012326388888888888</v>
      </c>
      <c r="M16" s="108">
        <v>0.012152777777777778</v>
      </c>
      <c r="N16" s="109">
        <v>0.012326388888888888</v>
      </c>
      <c r="O16" s="109"/>
      <c r="P16" s="109"/>
      <c r="Q16" s="109"/>
      <c r="R16" s="109"/>
      <c r="S16" s="109"/>
      <c r="T16" s="109"/>
      <c r="U16" s="109"/>
      <c r="V16" s="85"/>
      <c r="W16" s="177"/>
      <c r="X16" s="81"/>
    </row>
    <row r="17" spans="1:24" ht="15" customHeight="1">
      <c r="A17" s="41">
        <v>14</v>
      </c>
      <c r="B17" s="82">
        <v>355</v>
      </c>
      <c r="C17" s="41" t="s">
        <v>223</v>
      </c>
      <c r="D17" s="178" t="s">
        <v>82</v>
      </c>
      <c r="E17" s="41"/>
      <c r="F17" s="41" t="str">
        <f t="shared" si="0"/>
        <v>Boldon, </v>
      </c>
      <c r="G17" s="41" t="str">
        <f t="shared" si="1"/>
        <v>Rose</v>
      </c>
      <c r="H17" s="41"/>
      <c r="I17" s="222">
        <v>0.01909722222222222</v>
      </c>
      <c r="J17" s="109">
        <f t="shared" si="2"/>
        <v>0.005208333333333336</v>
      </c>
      <c r="K17" s="109">
        <v>0.005381944444444445</v>
      </c>
      <c r="L17" s="108">
        <v>0.006944444444444444</v>
      </c>
      <c r="M17" s="108">
        <v>0.007118055555555555</v>
      </c>
      <c r="N17" s="109">
        <v>0.007465277777777778</v>
      </c>
      <c r="O17" s="109"/>
      <c r="P17" s="109"/>
      <c r="Q17" s="109"/>
      <c r="R17" s="109"/>
      <c r="S17" s="109"/>
      <c r="T17" s="109"/>
      <c r="U17" s="109"/>
      <c r="V17" s="85"/>
      <c r="W17" s="177"/>
      <c r="X17" s="81"/>
    </row>
    <row r="18" spans="1:24" ht="15" customHeight="1">
      <c r="A18" s="41">
        <v>15</v>
      </c>
      <c r="B18" s="82">
        <v>356</v>
      </c>
      <c r="C18" s="41" t="s">
        <v>36</v>
      </c>
      <c r="D18" s="178" t="s">
        <v>78</v>
      </c>
      <c r="E18" s="41"/>
      <c r="F18" s="41" t="str">
        <f t="shared" si="0"/>
        <v>Brabazon, </v>
      </c>
      <c r="G18" s="41" t="str">
        <f t="shared" si="1"/>
        <v>Anita</v>
      </c>
      <c r="H18" s="41"/>
      <c r="I18" s="222">
        <v>0.015162037037037036</v>
      </c>
      <c r="J18" s="109">
        <f t="shared" si="2"/>
        <v>0.00914351851851852</v>
      </c>
      <c r="K18" s="109">
        <v>0.00920138888888889</v>
      </c>
      <c r="L18" s="109">
        <v>0.009375</v>
      </c>
      <c r="M18" s="109">
        <v>0.00954861111111111</v>
      </c>
      <c r="N18" s="109">
        <v>0.00954861111111111</v>
      </c>
      <c r="O18" s="109"/>
      <c r="P18" s="109"/>
      <c r="Q18" s="109"/>
      <c r="R18" s="109"/>
      <c r="S18" s="109"/>
      <c r="T18" s="109"/>
      <c r="U18" s="109"/>
      <c r="V18" s="85"/>
      <c r="W18" s="177"/>
      <c r="X18" s="81"/>
    </row>
    <row r="19" spans="1:24" ht="15" customHeight="1">
      <c r="A19" s="41">
        <v>16</v>
      </c>
      <c r="B19" s="82">
        <v>357</v>
      </c>
      <c r="C19" s="41" t="s">
        <v>142</v>
      </c>
      <c r="D19" s="178" t="s">
        <v>78</v>
      </c>
      <c r="E19" s="41"/>
      <c r="F19" s="41" t="str">
        <f t="shared" si="0"/>
        <v>Bradley, </v>
      </c>
      <c r="G19" s="41" t="str">
        <f t="shared" si="1"/>
        <v>Dave</v>
      </c>
      <c r="H19" s="41"/>
      <c r="I19" s="222">
        <v>0.01267361111111111</v>
      </c>
      <c r="J19" s="109">
        <f t="shared" si="2"/>
        <v>0.011631944444444446</v>
      </c>
      <c r="K19" s="109">
        <v>0.011458333333333334</v>
      </c>
      <c r="L19" s="109">
        <v>0.011111111111111112</v>
      </c>
      <c r="M19" s="109">
        <v>0.011111111111111112</v>
      </c>
      <c r="N19" s="109">
        <v>0.010937500000000001</v>
      </c>
      <c r="O19" s="108"/>
      <c r="P19" s="108"/>
      <c r="Q19" s="108"/>
      <c r="R19" s="108"/>
      <c r="S19" s="108"/>
      <c r="T19" s="108"/>
      <c r="U19" s="108"/>
      <c r="V19" s="85"/>
      <c r="W19" s="177"/>
      <c r="X19" s="81"/>
    </row>
    <row r="20" spans="1:24" ht="15" customHeight="1">
      <c r="A20" s="41">
        <v>17</v>
      </c>
      <c r="B20" s="82">
        <v>358</v>
      </c>
      <c r="C20" s="41" t="s">
        <v>41</v>
      </c>
      <c r="D20" s="178" t="s">
        <v>51</v>
      </c>
      <c r="E20" s="41"/>
      <c r="F20" s="41" t="str">
        <f t="shared" si="0"/>
        <v>Brown, </v>
      </c>
      <c r="G20" s="41" t="str">
        <f t="shared" si="1"/>
        <v>Colin</v>
      </c>
      <c r="H20" s="41"/>
      <c r="I20" s="222">
        <v>0.014930555555555556</v>
      </c>
      <c r="J20" s="109">
        <f t="shared" si="2"/>
        <v>0.009375</v>
      </c>
      <c r="K20" s="109">
        <v>0.009375</v>
      </c>
      <c r="L20" s="109">
        <v>0.009027777777777779</v>
      </c>
      <c r="M20" s="109">
        <v>0.009027777777777779</v>
      </c>
      <c r="N20" s="109">
        <v>0.008854166666666666</v>
      </c>
      <c r="O20" s="109"/>
      <c r="P20" s="109"/>
      <c r="Q20" s="109"/>
      <c r="R20" s="109"/>
      <c r="S20" s="109"/>
      <c r="T20" s="109"/>
      <c r="U20" s="109"/>
      <c r="V20" s="85"/>
      <c r="W20" s="177"/>
      <c r="X20" s="81"/>
    </row>
    <row r="21" spans="1:24" ht="15" customHeight="1">
      <c r="A21" s="41">
        <v>18</v>
      </c>
      <c r="B21" s="82">
        <v>359</v>
      </c>
      <c r="C21" s="41" t="s">
        <v>116</v>
      </c>
      <c r="D21" s="178" t="s">
        <v>123</v>
      </c>
      <c r="E21" s="41"/>
      <c r="F21" s="41" t="str">
        <f t="shared" si="0"/>
        <v>Brown, </v>
      </c>
      <c r="G21" s="41" t="str">
        <f t="shared" si="1"/>
        <v>Pete</v>
      </c>
      <c r="H21" s="41"/>
      <c r="I21" s="222">
        <v>0.010243055555555556</v>
      </c>
      <c r="J21" s="109">
        <f t="shared" si="2"/>
        <v>0.0140625</v>
      </c>
      <c r="K21" s="109">
        <v>0.0140625</v>
      </c>
      <c r="L21" s="109">
        <v>0.0140625</v>
      </c>
      <c r="M21" s="109">
        <v>0.0140625</v>
      </c>
      <c r="N21" s="109">
        <v>0.0140625</v>
      </c>
      <c r="O21" s="109"/>
      <c r="P21" s="109"/>
      <c r="Q21" s="109"/>
      <c r="R21" s="109"/>
      <c r="S21" s="109"/>
      <c r="T21" s="109"/>
      <c r="U21" s="109"/>
      <c r="V21" s="85"/>
      <c r="W21" s="177"/>
      <c r="X21" s="81"/>
    </row>
    <row r="22" spans="1:24" ht="15" customHeight="1">
      <c r="A22" s="41">
        <v>19</v>
      </c>
      <c r="B22" s="82">
        <v>360</v>
      </c>
      <c r="C22" s="41" t="s">
        <v>222</v>
      </c>
      <c r="D22" s="178" t="s">
        <v>54</v>
      </c>
      <c r="E22" s="41"/>
      <c r="F22" s="41" t="str">
        <f t="shared" si="0"/>
        <v>Brown, </v>
      </c>
      <c r="G22" s="41" t="str">
        <f t="shared" si="1"/>
        <v>Rachel</v>
      </c>
      <c r="H22" s="41"/>
      <c r="I22" s="222">
        <v>0.019444444444444445</v>
      </c>
      <c r="J22" s="109">
        <f t="shared" si="2"/>
        <v>0.004861111111111111</v>
      </c>
      <c r="K22" s="108">
        <v>0.0046875</v>
      </c>
      <c r="L22" s="108">
        <v>0.0050347222222222225</v>
      </c>
      <c r="M22" s="108">
        <v>0.005208333333333333</v>
      </c>
      <c r="N22" s="109">
        <v>0.005902777777777778</v>
      </c>
      <c r="O22" s="109"/>
      <c r="P22" s="109"/>
      <c r="Q22" s="109"/>
      <c r="R22" s="109"/>
      <c r="S22" s="109"/>
      <c r="T22" s="109"/>
      <c r="U22" s="109"/>
      <c r="V22" s="85"/>
      <c r="W22" s="177"/>
      <c r="X22" s="81"/>
    </row>
    <row r="23" spans="1:24" ht="15" customHeight="1">
      <c r="A23" s="41">
        <v>20</v>
      </c>
      <c r="B23" s="82">
        <v>361</v>
      </c>
      <c r="C23" s="41" t="s">
        <v>28</v>
      </c>
      <c r="D23" s="178" t="s">
        <v>52</v>
      </c>
      <c r="E23" s="41"/>
      <c r="F23" s="41" t="str">
        <f t="shared" si="0"/>
        <v>Browning, </v>
      </c>
      <c r="G23" s="41" t="str">
        <f t="shared" si="1"/>
        <v>Sue</v>
      </c>
      <c r="H23" s="41"/>
      <c r="I23" s="222">
        <v>0.013194444444444444</v>
      </c>
      <c r="J23" s="109">
        <f t="shared" si="2"/>
        <v>0.011111111111111112</v>
      </c>
      <c r="K23" s="109">
        <v>0.011284722222222222</v>
      </c>
      <c r="L23" s="108">
        <v>0.011284722222222222</v>
      </c>
      <c r="M23" s="108">
        <v>0.011458333333333334</v>
      </c>
      <c r="N23" s="109">
        <v>0.011284722222222222</v>
      </c>
      <c r="O23" s="109"/>
      <c r="P23" s="109"/>
      <c r="Q23" s="109"/>
      <c r="R23" s="109"/>
      <c r="S23" s="109"/>
      <c r="T23" s="109"/>
      <c r="U23" s="109"/>
      <c r="V23" s="85"/>
      <c r="W23" s="177"/>
      <c r="X23" s="81"/>
    </row>
    <row r="24" spans="1:24" ht="15" customHeight="1">
      <c r="A24" s="41">
        <v>21</v>
      </c>
      <c r="B24" s="82">
        <v>362</v>
      </c>
      <c r="C24" s="41" t="s">
        <v>187</v>
      </c>
      <c r="D24" s="178" t="s">
        <v>246</v>
      </c>
      <c r="E24" s="41"/>
      <c r="F24" s="41" t="str">
        <f t="shared" si="0"/>
        <v>Bryce, </v>
      </c>
      <c r="G24" s="41" t="str">
        <f t="shared" si="1"/>
        <v>George</v>
      </c>
      <c r="H24" s="41"/>
      <c r="I24" s="222">
        <v>0.011979166666666666</v>
      </c>
      <c r="J24" s="109">
        <f t="shared" si="2"/>
        <v>0.01232638888888889</v>
      </c>
      <c r="K24" s="108">
        <v>0.013020833333333334</v>
      </c>
      <c r="L24" s="108">
        <v>0.013020833333333334</v>
      </c>
      <c r="M24" s="108">
        <v>0.013020833333333334</v>
      </c>
      <c r="N24" s="109">
        <v>0.013194444444444444</v>
      </c>
      <c r="O24" s="109"/>
      <c r="P24" s="109"/>
      <c r="Q24" s="109"/>
      <c r="R24" s="109"/>
      <c r="S24" s="109"/>
      <c r="T24" s="109"/>
      <c r="U24" s="109"/>
      <c r="V24" s="85"/>
      <c r="W24" s="177"/>
      <c r="X24" s="81"/>
    </row>
    <row r="25" spans="1:24" ht="15" customHeight="1">
      <c r="A25" s="41">
        <v>22</v>
      </c>
      <c r="B25" s="82">
        <v>363</v>
      </c>
      <c r="C25" s="41" t="s">
        <v>212</v>
      </c>
      <c r="D25" s="178" t="s">
        <v>246</v>
      </c>
      <c r="E25" s="41"/>
      <c r="F25" s="41" t="str">
        <f t="shared" si="0"/>
        <v>Bryce, </v>
      </c>
      <c r="G25" s="41" t="str">
        <f t="shared" si="1"/>
        <v>Karl</v>
      </c>
      <c r="H25" s="41"/>
      <c r="I25" s="222">
        <v>0.010416666666666666</v>
      </c>
      <c r="J25" s="109">
        <f t="shared" si="2"/>
        <v>0.01388888888888889</v>
      </c>
      <c r="K25" s="108">
        <v>0.013888888888888888</v>
      </c>
      <c r="L25" s="108">
        <v>0.013888888888888888</v>
      </c>
      <c r="M25" s="109">
        <v>0.0140625</v>
      </c>
      <c r="N25" s="109">
        <v>0.01423611111111111</v>
      </c>
      <c r="O25" s="109"/>
      <c r="P25" s="109"/>
      <c r="Q25" s="109"/>
      <c r="R25" s="109"/>
      <c r="S25" s="109"/>
      <c r="T25" s="109"/>
      <c r="U25" s="109"/>
      <c r="V25" s="85"/>
      <c r="W25" s="177"/>
      <c r="X25" s="81"/>
    </row>
    <row r="26" spans="1:24" ht="15" customHeight="1">
      <c r="A26" s="41">
        <v>23</v>
      </c>
      <c r="B26" s="82">
        <v>364</v>
      </c>
      <c r="C26" s="41" t="s">
        <v>224</v>
      </c>
      <c r="D26" s="178" t="s">
        <v>246</v>
      </c>
      <c r="E26" s="41"/>
      <c r="F26" s="41" t="str">
        <f t="shared" si="0"/>
        <v>Bryce, </v>
      </c>
      <c r="G26" s="41" t="str">
        <f t="shared" si="1"/>
        <v>Kimberley</v>
      </c>
      <c r="H26" s="41"/>
      <c r="I26" s="222">
        <v>0.011458333333333334</v>
      </c>
      <c r="J26" s="109">
        <f t="shared" si="2"/>
        <v>0.012847222222222222</v>
      </c>
      <c r="K26" s="109">
        <v>0.012847222222222223</v>
      </c>
      <c r="L26" s="108">
        <v>0.01267361111111111</v>
      </c>
      <c r="M26" s="109">
        <v>0.012847222222222223</v>
      </c>
      <c r="N26" s="109">
        <v>0.012847222222222223</v>
      </c>
      <c r="O26" s="109"/>
      <c r="P26" s="109"/>
      <c r="Q26" s="109"/>
      <c r="R26" s="109"/>
      <c r="S26" s="109"/>
      <c r="T26" s="109"/>
      <c r="U26" s="109"/>
      <c r="V26" s="85"/>
      <c r="W26" s="177"/>
      <c r="X26" s="81"/>
    </row>
    <row r="27" spans="1:24" ht="15" customHeight="1">
      <c r="A27" s="41">
        <v>24</v>
      </c>
      <c r="B27" s="82">
        <v>365</v>
      </c>
      <c r="C27" s="41" t="s">
        <v>139</v>
      </c>
      <c r="D27" s="178" t="s">
        <v>102</v>
      </c>
      <c r="E27" s="41"/>
      <c r="F27" s="41" t="str">
        <f t="shared" si="0"/>
        <v>Butler, </v>
      </c>
      <c r="G27" s="41" t="str">
        <f t="shared" si="1"/>
        <v>Lynn</v>
      </c>
      <c r="H27" s="41"/>
      <c r="I27" s="222">
        <v>0.016319444444444445</v>
      </c>
      <c r="J27" s="109">
        <f t="shared" si="2"/>
        <v>0.00798611111111111</v>
      </c>
      <c r="K27" s="109">
        <v>0.007465277777777778</v>
      </c>
      <c r="L27" s="108">
        <v>0.007465277777777778</v>
      </c>
      <c r="M27" s="108">
        <v>0.007465277777777778</v>
      </c>
      <c r="N27" s="108">
        <v>0.007465277777777778</v>
      </c>
      <c r="O27" s="109"/>
      <c r="P27" s="109"/>
      <c r="Q27" s="109"/>
      <c r="R27" s="109"/>
      <c r="S27" s="109"/>
      <c r="T27" s="109"/>
      <c r="U27" s="109"/>
      <c r="V27" s="85"/>
      <c r="W27" s="177"/>
      <c r="X27" s="81"/>
    </row>
    <row r="28" spans="1:24" ht="15" customHeight="1">
      <c r="A28" s="41">
        <v>25</v>
      </c>
      <c r="B28" s="82">
        <v>366</v>
      </c>
      <c r="C28" s="41" t="s">
        <v>45</v>
      </c>
      <c r="D28" s="178" t="s">
        <v>52</v>
      </c>
      <c r="E28" s="41"/>
      <c r="F28" s="41" t="str">
        <f t="shared" si="0"/>
        <v>Carmody, </v>
      </c>
      <c r="G28" s="41" t="str">
        <f t="shared" si="1"/>
        <v>Ray</v>
      </c>
      <c r="H28" s="41"/>
      <c r="I28" s="222">
        <v>0.012847222222222223</v>
      </c>
      <c r="J28" s="109">
        <f t="shared" si="2"/>
        <v>0.011458333333333333</v>
      </c>
      <c r="K28" s="109">
        <v>0.011111111111111112</v>
      </c>
      <c r="L28" s="109">
        <v>0.010416666666666666</v>
      </c>
      <c r="M28" s="109">
        <v>0.010416666666666666</v>
      </c>
      <c r="N28" s="109">
        <v>0.010243055555555556</v>
      </c>
      <c r="O28" s="109"/>
      <c r="P28" s="109"/>
      <c r="Q28" s="109"/>
      <c r="R28" s="109"/>
      <c r="S28" s="109"/>
      <c r="T28" s="109"/>
      <c r="U28" s="109"/>
      <c r="V28" s="85"/>
      <c r="W28" s="177"/>
      <c r="X28" s="81"/>
    </row>
    <row r="29" spans="1:24" ht="15" customHeight="1">
      <c r="A29" s="41">
        <v>26</v>
      </c>
      <c r="B29" s="82">
        <v>367</v>
      </c>
      <c r="C29" s="41" t="s">
        <v>69</v>
      </c>
      <c r="D29" s="178" t="s">
        <v>237</v>
      </c>
      <c r="E29" s="41"/>
      <c r="F29" s="41" t="str">
        <f t="shared" si="0"/>
        <v>Castro, </v>
      </c>
      <c r="G29" s="41" t="str">
        <f t="shared" si="1"/>
        <v>Michelle</v>
      </c>
      <c r="H29" s="41"/>
      <c r="I29" s="222">
        <v>0.016319444444444445</v>
      </c>
      <c r="J29" s="109">
        <f t="shared" si="2"/>
        <v>0.00798611111111111</v>
      </c>
      <c r="K29" s="109">
        <v>0.007986111111111112</v>
      </c>
      <c r="L29" s="109">
        <v>0.007986111111111112</v>
      </c>
      <c r="M29" s="109">
        <v>0.007986111111111112</v>
      </c>
      <c r="N29" s="109">
        <v>0.007986111111111112</v>
      </c>
      <c r="O29" s="109"/>
      <c r="P29" s="109"/>
      <c r="Q29" s="109"/>
      <c r="R29" s="109"/>
      <c r="S29" s="109"/>
      <c r="T29" s="109"/>
      <c r="U29" s="109"/>
      <c r="V29" s="85"/>
      <c r="W29" s="177"/>
      <c r="X29" s="81"/>
    </row>
    <row r="30" spans="1:24" ht="15" customHeight="1">
      <c r="A30" s="41">
        <v>27</v>
      </c>
      <c r="B30" s="82">
        <v>368</v>
      </c>
      <c r="C30" s="130" t="s">
        <v>120</v>
      </c>
      <c r="D30" s="178" t="s">
        <v>80</v>
      </c>
      <c r="E30" s="41"/>
      <c r="F30" s="41" t="str">
        <f t="shared" si="0"/>
        <v>Claassen, </v>
      </c>
      <c r="G30" s="41" t="str">
        <f t="shared" si="1"/>
        <v>Chris</v>
      </c>
      <c r="H30" s="41"/>
      <c r="I30" s="222">
        <v>0.014930555555555556</v>
      </c>
      <c r="J30" s="109">
        <f t="shared" si="2"/>
        <v>0.009375</v>
      </c>
      <c r="K30" s="109">
        <v>0.009375</v>
      </c>
      <c r="L30" s="109">
        <v>0.008680555555555556</v>
      </c>
      <c r="M30" s="109">
        <v>0.008506944444444444</v>
      </c>
      <c r="N30" s="109">
        <v>0.008854166666666666</v>
      </c>
      <c r="O30" s="109"/>
      <c r="P30" s="109"/>
      <c r="Q30" s="109"/>
      <c r="R30" s="109"/>
      <c r="S30" s="109"/>
      <c r="T30" s="109"/>
      <c r="U30" s="109"/>
      <c r="V30" s="85"/>
      <c r="W30" s="177"/>
      <c r="X30" s="81"/>
    </row>
    <row r="31" spans="1:24" ht="15" customHeight="1">
      <c r="A31" s="41">
        <v>28</v>
      </c>
      <c r="B31" s="82">
        <v>369</v>
      </c>
      <c r="C31" s="41" t="s">
        <v>182</v>
      </c>
      <c r="D31" s="178" t="s">
        <v>64</v>
      </c>
      <c r="E31" s="41"/>
      <c r="F31" s="41" t="str">
        <f t="shared" si="0"/>
        <v>Clough, </v>
      </c>
      <c r="G31" s="41" t="str">
        <f t="shared" si="1"/>
        <v>Simon</v>
      </c>
      <c r="H31" s="41"/>
      <c r="I31" s="222">
        <v>0.011458333333333334</v>
      </c>
      <c r="J31" s="109">
        <f t="shared" si="2"/>
        <v>0.012847222222222222</v>
      </c>
      <c r="K31" s="109">
        <v>0.012847222222222223</v>
      </c>
      <c r="L31" s="109">
        <v>0.012847222222222223</v>
      </c>
      <c r="M31" s="109">
        <v>0.013194444444444444</v>
      </c>
      <c r="N31" s="109">
        <v>0.013020833333333334</v>
      </c>
      <c r="O31" s="109"/>
      <c r="P31" s="109"/>
      <c r="Q31" s="109"/>
      <c r="R31" s="109"/>
      <c r="S31" s="109"/>
      <c r="T31" s="109"/>
      <c r="U31" s="109"/>
      <c r="V31" s="85"/>
      <c r="W31" s="177"/>
      <c r="X31" s="81"/>
    </row>
    <row r="32" spans="1:24" ht="15" customHeight="1">
      <c r="A32" s="41">
        <v>29</v>
      </c>
      <c r="B32" s="82">
        <v>370</v>
      </c>
      <c r="C32" s="41" t="s">
        <v>79</v>
      </c>
      <c r="D32" s="178" t="s">
        <v>100</v>
      </c>
      <c r="E32" s="41"/>
      <c r="F32" s="41" t="str">
        <f t="shared" si="0"/>
        <v>Conner, </v>
      </c>
      <c r="G32" s="41" t="str">
        <f t="shared" si="1"/>
        <v>Michelle</v>
      </c>
      <c r="H32" s="41"/>
      <c r="I32" s="222">
        <v>0.013541666666666667</v>
      </c>
      <c r="J32" s="109">
        <f t="shared" si="2"/>
        <v>0.010763888888888889</v>
      </c>
      <c r="K32" s="109">
        <v>0.011284722222222222</v>
      </c>
      <c r="L32" s="109">
        <v>0.011284722222222222</v>
      </c>
      <c r="M32" s="109">
        <v>0.011111111111111112</v>
      </c>
      <c r="N32" s="109">
        <v>0.011284722222222222</v>
      </c>
      <c r="O32" s="109"/>
      <c r="P32" s="109"/>
      <c r="Q32" s="109"/>
      <c r="R32" s="109"/>
      <c r="S32" s="109"/>
      <c r="T32" s="109"/>
      <c r="U32" s="109"/>
      <c r="V32" s="85"/>
      <c r="W32" s="177"/>
      <c r="X32" s="81"/>
    </row>
    <row r="33" spans="1:24" ht="15" customHeight="1">
      <c r="A33" s="41">
        <v>30</v>
      </c>
      <c r="B33" s="82">
        <v>371</v>
      </c>
      <c r="C33" s="41" t="s">
        <v>181</v>
      </c>
      <c r="D33" s="178" t="s">
        <v>64</v>
      </c>
      <c r="E33" s="41"/>
      <c r="F33" s="41" t="str">
        <f t="shared" si="0"/>
        <v>Courtney, </v>
      </c>
      <c r="G33" s="41" t="str">
        <f t="shared" si="1"/>
        <v>Nikki</v>
      </c>
      <c r="H33" s="41"/>
      <c r="I33" s="222">
        <v>0.012499999999999999</v>
      </c>
      <c r="J33" s="109">
        <f t="shared" si="2"/>
        <v>0.011805555555555557</v>
      </c>
      <c r="K33" s="108">
        <v>0.011979166666666666</v>
      </c>
      <c r="L33" s="108">
        <v>0.011979166666666666</v>
      </c>
      <c r="M33" s="108">
        <v>0.012152777777777778</v>
      </c>
      <c r="N33" s="109">
        <v>0.011979166666666666</v>
      </c>
      <c r="O33" s="109"/>
      <c r="P33" s="109"/>
      <c r="Q33" s="109"/>
      <c r="R33" s="109"/>
      <c r="S33" s="109"/>
      <c r="T33" s="109"/>
      <c r="U33" s="109"/>
      <c r="V33" s="85"/>
      <c r="W33" s="177"/>
      <c r="X33" s="81"/>
    </row>
    <row r="34" spans="1:24" ht="15" customHeight="1">
      <c r="A34" s="41">
        <v>31</v>
      </c>
      <c r="B34" s="82">
        <v>372</v>
      </c>
      <c r="C34" s="130" t="s">
        <v>152</v>
      </c>
      <c r="D34" s="178" t="s">
        <v>246</v>
      </c>
      <c r="E34" s="41"/>
      <c r="F34" s="41" t="str">
        <f t="shared" si="0"/>
        <v>Creaby, </v>
      </c>
      <c r="G34" s="41" t="str">
        <f t="shared" si="1"/>
        <v>Lauren</v>
      </c>
      <c r="H34" s="41"/>
      <c r="I34" s="222">
        <v>0.010590277777777777</v>
      </c>
      <c r="J34" s="109">
        <f t="shared" si="2"/>
        <v>0.01371527777777778</v>
      </c>
      <c r="K34" s="109">
        <v>0.013715277777777778</v>
      </c>
      <c r="L34" s="109">
        <v>0.013715277777777778</v>
      </c>
      <c r="M34" s="109">
        <v>0.013715277777777778</v>
      </c>
      <c r="N34" s="109">
        <v>0.013715277777777778</v>
      </c>
      <c r="O34" s="108"/>
      <c r="P34" s="108"/>
      <c r="Q34" s="108"/>
      <c r="R34" s="108"/>
      <c r="S34" s="108"/>
      <c r="T34" s="108"/>
      <c r="U34" s="108"/>
      <c r="V34" s="85"/>
      <c r="W34" s="177"/>
      <c r="X34" s="81"/>
    </row>
    <row r="35" spans="1:24" ht="15" customHeight="1">
      <c r="A35" s="41">
        <v>32</v>
      </c>
      <c r="B35" s="82">
        <v>373</v>
      </c>
      <c r="C35" s="130" t="s">
        <v>125</v>
      </c>
      <c r="D35" s="178" t="s">
        <v>80</v>
      </c>
      <c r="E35" s="41"/>
      <c r="F35" s="41" t="str">
        <f aca="true" t="shared" si="3" ref="F35:F67">LEFT(C35,(SEARCH(" ",C35)))</f>
        <v>Dabbs, </v>
      </c>
      <c r="G35" s="41" t="str">
        <f aca="true" t="shared" si="4" ref="G35:G67">MID(C35,(SEARCH(" ",C35)+1),20)</f>
        <v>Paul</v>
      </c>
      <c r="H35" s="41"/>
      <c r="I35" s="222">
        <v>0.02013888888888889</v>
      </c>
      <c r="J35" s="109">
        <f t="shared" si="2"/>
        <v>0.004166666666666666</v>
      </c>
      <c r="K35" s="109">
        <v>0.004166666666666667</v>
      </c>
      <c r="L35" s="109">
        <v>0.004166666666666667</v>
      </c>
      <c r="M35" s="109">
        <v>0.004166666666666667</v>
      </c>
      <c r="N35" s="109">
        <v>0.004166666666666667</v>
      </c>
      <c r="O35" s="109"/>
      <c r="P35" s="109"/>
      <c r="Q35" s="109"/>
      <c r="R35" s="109"/>
      <c r="S35" s="109"/>
      <c r="T35" s="109"/>
      <c r="U35" s="109"/>
      <c r="V35" s="85"/>
      <c r="W35" s="177"/>
      <c r="X35" s="81"/>
    </row>
    <row r="36" spans="1:24" ht="15" customHeight="1">
      <c r="A36" s="41">
        <v>33</v>
      </c>
      <c r="B36" s="82">
        <v>374</v>
      </c>
      <c r="C36" s="41" t="s">
        <v>70</v>
      </c>
      <c r="D36" s="178" t="s">
        <v>82</v>
      </c>
      <c r="E36" s="41"/>
      <c r="F36" s="41" t="str">
        <f t="shared" si="3"/>
        <v>Danielson, </v>
      </c>
      <c r="G36" s="41" t="str">
        <f t="shared" si="4"/>
        <v>Rachel</v>
      </c>
      <c r="H36" s="41"/>
      <c r="I36" s="222">
        <v>0.0203125</v>
      </c>
      <c r="J36" s="109">
        <f t="shared" si="2"/>
        <v>0.003993055555555555</v>
      </c>
      <c r="K36" s="109">
        <v>0.003993055555555556</v>
      </c>
      <c r="L36" s="109">
        <v>0.005902777777777778</v>
      </c>
      <c r="M36" s="108">
        <v>0.005555555555555556</v>
      </c>
      <c r="N36" s="108">
        <v>0.005555555555555556</v>
      </c>
      <c r="O36" s="108"/>
      <c r="P36" s="108"/>
      <c r="Q36" s="108"/>
      <c r="R36" s="108"/>
      <c r="S36" s="108"/>
      <c r="T36" s="108"/>
      <c r="U36" s="108"/>
      <c r="V36" s="85"/>
      <c r="W36" s="177"/>
      <c r="X36" s="81"/>
    </row>
    <row r="37" spans="1:24" ht="15" customHeight="1">
      <c r="A37" s="41">
        <v>34</v>
      </c>
      <c r="B37" s="82">
        <v>375</v>
      </c>
      <c r="C37" s="130" t="s">
        <v>71</v>
      </c>
      <c r="D37" s="178" t="s">
        <v>101</v>
      </c>
      <c r="E37" s="41"/>
      <c r="F37" s="41" t="str">
        <f t="shared" si="3"/>
        <v>Davison, </v>
      </c>
      <c r="G37" s="41" t="str">
        <f t="shared" si="4"/>
        <v>Ian</v>
      </c>
      <c r="H37" s="41"/>
      <c r="I37" s="222">
        <v>0.010937500000000001</v>
      </c>
      <c r="J37" s="109">
        <f t="shared" si="2"/>
        <v>0.013368055555555555</v>
      </c>
      <c r="K37" s="109">
        <v>0.013368055555555557</v>
      </c>
      <c r="L37" s="109">
        <v>0.013368055555555557</v>
      </c>
      <c r="M37" s="109">
        <v>0.013368055555555557</v>
      </c>
      <c r="N37" s="109">
        <v>0.013368055555555557</v>
      </c>
      <c r="O37" s="109"/>
      <c r="P37" s="109"/>
      <c r="Q37" s="109"/>
      <c r="R37" s="109"/>
      <c r="S37" s="109"/>
      <c r="T37" s="109"/>
      <c r="U37" s="109"/>
      <c r="V37" s="85"/>
      <c r="W37" s="177"/>
      <c r="X37" s="81"/>
    </row>
    <row r="38" spans="1:24" ht="15" customHeight="1">
      <c r="A38" s="41">
        <v>35</v>
      </c>
      <c r="B38" s="82">
        <v>376</v>
      </c>
      <c r="C38" s="41" t="s">
        <v>190</v>
      </c>
      <c r="D38" s="178" t="s">
        <v>54</v>
      </c>
      <c r="E38" s="41"/>
      <c r="F38" s="41" t="str">
        <f t="shared" si="3"/>
        <v>Deeks, </v>
      </c>
      <c r="G38" s="41" t="str">
        <f t="shared" si="4"/>
        <v>Mark</v>
      </c>
      <c r="H38" s="41"/>
      <c r="I38" s="222">
        <v>0.014756944444444446</v>
      </c>
      <c r="J38" s="109">
        <f t="shared" si="2"/>
        <v>0.00954861111111111</v>
      </c>
      <c r="K38" s="109">
        <v>0.00954861111111111</v>
      </c>
      <c r="L38" s="109">
        <v>0.00954861111111111</v>
      </c>
      <c r="M38" s="109">
        <v>0.00954861111111111</v>
      </c>
      <c r="N38" s="109">
        <v>0.00954861111111111</v>
      </c>
      <c r="O38" s="108"/>
      <c r="P38" s="108"/>
      <c r="Q38" s="108"/>
      <c r="R38" s="108"/>
      <c r="S38" s="108"/>
      <c r="T38" s="108"/>
      <c r="U38" s="108"/>
      <c r="W38" s="177"/>
      <c r="X38" s="81"/>
    </row>
    <row r="39" spans="1:24" ht="15" customHeight="1">
      <c r="A39" s="41">
        <v>36</v>
      </c>
      <c r="B39" s="82">
        <v>377</v>
      </c>
      <c r="C39" s="41" t="s">
        <v>162</v>
      </c>
      <c r="D39" s="178" t="s">
        <v>82</v>
      </c>
      <c r="E39" s="41"/>
      <c r="F39" s="41" t="str">
        <f t="shared" si="3"/>
        <v>Dickinson, </v>
      </c>
      <c r="G39" s="41" t="str">
        <f t="shared" si="4"/>
        <v>Luke</v>
      </c>
      <c r="H39" s="41"/>
      <c r="I39" s="222">
        <v>0.011631944444444445</v>
      </c>
      <c r="J39" s="109">
        <f t="shared" si="2"/>
        <v>0.012673611111111111</v>
      </c>
      <c r="K39" s="109">
        <v>0.012847222222222223</v>
      </c>
      <c r="L39" s="109">
        <v>0.012847222222222223</v>
      </c>
      <c r="M39" s="109">
        <v>0.013194444444444444</v>
      </c>
      <c r="N39" s="109">
        <v>0.013194444444444444</v>
      </c>
      <c r="O39" s="109"/>
      <c r="P39" s="109"/>
      <c r="Q39" s="109"/>
      <c r="R39" s="109"/>
      <c r="S39" s="109"/>
      <c r="T39" s="109"/>
      <c r="U39" s="109"/>
      <c r="W39" s="177"/>
      <c r="X39" s="81"/>
    </row>
    <row r="40" spans="1:24" ht="15" customHeight="1">
      <c r="A40" s="41">
        <v>37</v>
      </c>
      <c r="B40" s="82">
        <v>378</v>
      </c>
      <c r="C40" s="41" t="s">
        <v>23</v>
      </c>
      <c r="D40" s="178" t="s">
        <v>54</v>
      </c>
      <c r="E40" s="41"/>
      <c r="F40" s="41" t="str">
        <f t="shared" si="3"/>
        <v>Dickinson, </v>
      </c>
      <c r="G40" s="41" t="str">
        <f t="shared" si="4"/>
        <v>Ralph</v>
      </c>
      <c r="H40" s="41"/>
      <c r="I40" s="222">
        <v>0.014756944444444446</v>
      </c>
      <c r="J40" s="109">
        <f t="shared" si="2"/>
        <v>0.00954861111111111</v>
      </c>
      <c r="K40" s="109">
        <v>0.00954861111111111</v>
      </c>
      <c r="L40" s="108">
        <v>0.00920138888888889</v>
      </c>
      <c r="M40" s="108">
        <v>0.008854166666666666</v>
      </c>
      <c r="N40" s="108">
        <v>0.009375</v>
      </c>
      <c r="O40" s="108"/>
      <c r="P40" s="108"/>
      <c r="Q40" s="108"/>
      <c r="R40" s="108"/>
      <c r="S40" s="108"/>
      <c r="T40" s="108"/>
      <c r="U40" s="108"/>
      <c r="V40" s="85"/>
      <c r="W40" s="177"/>
      <c r="X40" s="81"/>
    </row>
    <row r="41" spans="1:24" ht="15" customHeight="1">
      <c r="A41" s="41">
        <v>38</v>
      </c>
      <c r="B41" s="82">
        <v>379</v>
      </c>
      <c r="C41" s="41" t="s">
        <v>24</v>
      </c>
      <c r="D41" s="178" t="s">
        <v>100</v>
      </c>
      <c r="E41" s="41"/>
      <c r="F41" s="41" t="str">
        <f t="shared" si="3"/>
        <v>Dobby, </v>
      </c>
      <c r="G41" s="41" t="str">
        <f t="shared" si="4"/>
        <v>Steve</v>
      </c>
      <c r="H41" s="41"/>
      <c r="I41" s="222">
        <v>0.011631944444444445</v>
      </c>
      <c r="J41" s="109">
        <f t="shared" si="2"/>
        <v>0.012673611111111111</v>
      </c>
      <c r="K41" s="108">
        <v>0.012847222222222223</v>
      </c>
      <c r="L41" s="108">
        <v>0.012847222222222223</v>
      </c>
      <c r="M41" s="108">
        <v>0.012847222222222223</v>
      </c>
      <c r="N41" s="109">
        <v>0.012847222222222223</v>
      </c>
      <c r="O41" s="109"/>
      <c r="P41" s="109"/>
      <c r="Q41" s="109"/>
      <c r="R41" s="109"/>
      <c r="S41" s="109"/>
      <c r="T41" s="109"/>
      <c r="U41" s="109"/>
      <c r="V41" s="85"/>
      <c r="W41" s="177"/>
      <c r="X41" s="81"/>
    </row>
    <row r="42" spans="1:24" ht="15" customHeight="1">
      <c r="A42" s="41">
        <v>39</v>
      </c>
      <c r="B42" s="82">
        <v>380</v>
      </c>
      <c r="C42" s="41" t="s">
        <v>164</v>
      </c>
      <c r="D42" s="178" t="s">
        <v>101</v>
      </c>
      <c r="E42" s="41"/>
      <c r="F42" s="41" t="str">
        <f t="shared" si="3"/>
        <v>Donaldson, </v>
      </c>
      <c r="G42" s="41" t="str">
        <f t="shared" si="4"/>
        <v>Katie</v>
      </c>
      <c r="H42" s="41"/>
      <c r="I42" s="222">
        <v>0.011805555555555555</v>
      </c>
      <c r="J42" s="109">
        <f t="shared" si="2"/>
        <v>0.0125</v>
      </c>
      <c r="K42" s="108">
        <v>0.01267361111111111</v>
      </c>
      <c r="L42" s="108">
        <v>0.012499999999999999</v>
      </c>
      <c r="M42" s="108">
        <v>0.012499999999999999</v>
      </c>
      <c r="N42" s="109">
        <v>0.01267361111111111</v>
      </c>
      <c r="O42" s="109"/>
      <c r="P42" s="109"/>
      <c r="Q42" s="109"/>
      <c r="R42" s="109"/>
      <c r="S42" s="109"/>
      <c r="T42" s="109"/>
      <c r="U42" s="109"/>
      <c r="V42" s="85"/>
      <c r="W42" s="177"/>
      <c r="X42" s="81"/>
    </row>
    <row r="43" spans="1:24" ht="15" customHeight="1">
      <c r="A43" s="41">
        <v>40</v>
      </c>
      <c r="B43" s="82">
        <v>381</v>
      </c>
      <c r="C43" s="41" t="s">
        <v>225</v>
      </c>
      <c r="D43" s="178" t="s">
        <v>241</v>
      </c>
      <c r="E43" s="41"/>
      <c r="F43" s="41" t="str">
        <f t="shared" si="3"/>
        <v>Dungworth, </v>
      </c>
      <c r="G43" s="41" t="str">
        <f t="shared" si="4"/>
        <v>Alice</v>
      </c>
      <c r="H43" s="41"/>
      <c r="I43" s="222">
        <v>0.014756944444444446</v>
      </c>
      <c r="J43" s="109">
        <f t="shared" si="2"/>
        <v>0.00954861111111111</v>
      </c>
      <c r="K43" s="108">
        <v>0.009375</v>
      </c>
      <c r="L43" s="108">
        <v>0.009722222222222222</v>
      </c>
      <c r="M43" s="109">
        <v>0.010243055555555556</v>
      </c>
      <c r="N43" s="109">
        <v>0.010069444444444445</v>
      </c>
      <c r="O43" s="109"/>
      <c r="P43" s="109"/>
      <c r="Q43" s="109"/>
      <c r="R43" s="109"/>
      <c r="S43" s="109"/>
      <c r="T43" s="109"/>
      <c r="U43" s="109"/>
      <c r="V43" s="85"/>
      <c r="W43" s="177"/>
      <c r="X43" s="81"/>
    </row>
    <row r="44" spans="1:24" ht="15" customHeight="1">
      <c r="A44" s="41">
        <v>41</v>
      </c>
      <c r="B44" s="82">
        <v>382</v>
      </c>
      <c r="C44" s="41" t="s">
        <v>226</v>
      </c>
      <c r="D44" s="178" t="s">
        <v>124</v>
      </c>
      <c r="E44" s="41"/>
      <c r="F44" s="41" t="str">
        <f t="shared" si="3"/>
        <v>Dungworth, </v>
      </c>
      <c r="G44" s="41" t="str">
        <f t="shared" si="4"/>
        <v>Joseph</v>
      </c>
      <c r="H44" s="41"/>
      <c r="I44" s="222">
        <v>0.011631944444444445</v>
      </c>
      <c r="J44" s="109">
        <f t="shared" si="2"/>
        <v>0.012673611111111111</v>
      </c>
      <c r="K44" s="83">
        <v>0.013368055555555557</v>
      </c>
      <c r="L44" s="83">
        <v>0.013715277777777778</v>
      </c>
      <c r="M44" s="83">
        <v>0.013888888888888888</v>
      </c>
      <c r="N44" s="83">
        <v>0.0140625</v>
      </c>
      <c r="O44" s="83"/>
      <c r="P44" s="83"/>
      <c r="Q44" s="83"/>
      <c r="R44" s="83"/>
      <c r="S44" s="83"/>
      <c r="T44" s="83"/>
      <c r="U44" s="83"/>
      <c r="V44" s="85"/>
      <c r="W44" s="177"/>
      <c r="X44" s="81"/>
    </row>
    <row r="45" spans="1:24" ht="15" customHeight="1">
      <c r="A45" s="41">
        <v>42</v>
      </c>
      <c r="B45" s="82">
        <v>383</v>
      </c>
      <c r="C45" s="41" t="s">
        <v>72</v>
      </c>
      <c r="D45" s="178" t="s">
        <v>81</v>
      </c>
      <c r="E45" s="41"/>
      <c r="F45" s="41" t="str">
        <f t="shared" si="3"/>
        <v>Elder, </v>
      </c>
      <c r="G45" s="41" t="str">
        <f t="shared" si="4"/>
        <v>Lee</v>
      </c>
      <c r="H45" s="41"/>
      <c r="I45" s="222">
        <v>0.013020833333333334</v>
      </c>
      <c r="J45" s="109">
        <f t="shared" si="2"/>
        <v>0.011284722222222222</v>
      </c>
      <c r="K45" s="109">
        <v>0.011111111111111112</v>
      </c>
      <c r="L45" s="109">
        <v>0.011111111111111112</v>
      </c>
      <c r="M45" s="109">
        <v>0.011111111111111112</v>
      </c>
      <c r="N45" s="109">
        <v>0.011631944444444445</v>
      </c>
      <c r="O45" s="109"/>
      <c r="P45" s="109"/>
      <c r="Q45" s="109"/>
      <c r="R45" s="109"/>
      <c r="S45" s="109"/>
      <c r="T45" s="109"/>
      <c r="U45" s="109"/>
      <c r="V45" s="85"/>
      <c r="W45" s="177"/>
      <c r="X45" s="81"/>
    </row>
    <row r="46" spans="1:24" ht="15" customHeight="1">
      <c r="A46" s="41">
        <v>43</v>
      </c>
      <c r="B46" s="82">
        <v>384</v>
      </c>
      <c r="C46" s="41" t="s">
        <v>93</v>
      </c>
      <c r="D46" s="178" t="s">
        <v>101</v>
      </c>
      <c r="F46" s="79" t="str">
        <f t="shared" si="3"/>
        <v>Ellis, </v>
      </c>
      <c r="G46" s="79" t="str">
        <f t="shared" si="4"/>
        <v>Carly</v>
      </c>
      <c r="I46" s="222">
        <v>0.011458333333333334</v>
      </c>
      <c r="J46" s="109">
        <f t="shared" si="2"/>
        <v>0.012847222222222222</v>
      </c>
      <c r="K46" s="109">
        <v>0.012847222222222223</v>
      </c>
      <c r="L46" s="109">
        <v>0.012847222222222223</v>
      </c>
      <c r="M46" s="109">
        <v>0.012847222222222223</v>
      </c>
      <c r="N46" s="109">
        <v>0.012847222222222223</v>
      </c>
      <c r="O46" s="109"/>
      <c r="P46" s="109"/>
      <c r="Q46" s="109"/>
      <c r="R46" s="109"/>
      <c r="S46" s="109"/>
      <c r="T46" s="109"/>
      <c r="U46" s="109"/>
      <c r="V46" s="85"/>
      <c r="W46" s="177"/>
      <c r="X46" s="81"/>
    </row>
    <row r="47" spans="1:24" ht="15" customHeight="1">
      <c r="A47" s="41">
        <v>44</v>
      </c>
      <c r="B47" s="82">
        <v>385</v>
      </c>
      <c r="C47" s="41" t="s">
        <v>177</v>
      </c>
      <c r="D47" s="178" t="s">
        <v>83</v>
      </c>
      <c r="E47" s="41"/>
      <c r="F47" s="41" t="str">
        <f t="shared" si="3"/>
        <v>Fairbairn, </v>
      </c>
      <c r="G47" s="41" t="str">
        <f t="shared" si="4"/>
        <v>Martin</v>
      </c>
      <c r="H47" s="41"/>
      <c r="I47" s="222">
        <v>0.011458333333333334</v>
      </c>
      <c r="J47" s="109">
        <f t="shared" si="2"/>
        <v>0.012847222222222222</v>
      </c>
      <c r="K47" s="109">
        <v>0.013020833333333334</v>
      </c>
      <c r="L47" s="108">
        <v>0.013020833333333334</v>
      </c>
      <c r="M47" s="108">
        <v>0.013020833333333334</v>
      </c>
      <c r="N47" s="109">
        <v>0.013194444444444444</v>
      </c>
      <c r="O47" s="109"/>
      <c r="P47" s="109"/>
      <c r="Q47" s="109"/>
      <c r="R47" s="109"/>
      <c r="S47" s="109"/>
      <c r="T47" s="109"/>
      <c r="U47" s="109"/>
      <c r="V47" s="85"/>
      <c r="W47" s="177"/>
      <c r="X47" s="81"/>
    </row>
    <row r="48" spans="1:24" ht="15" customHeight="1">
      <c r="A48" s="41">
        <v>45</v>
      </c>
      <c r="B48" s="82">
        <v>386</v>
      </c>
      <c r="C48" s="41" t="s">
        <v>153</v>
      </c>
      <c r="D48" s="178" t="s">
        <v>51</v>
      </c>
      <c r="E48" s="41"/>
      <c r="F48" s="41" t="str">
        <f t="shared" si="3"/>
        <v>Falkous, </v>
      </c>
      <c r="G48" s="41" t="str">
        <f t="shared" si="4"/>
        <v>David</v>
      </c>
      <c r="H48" s="41"/>
      <c r="I48" s="222">
        <v>0.013715277777777778</v>
      </c>
      <c r="J48" s="109">
        <f t="shared" si="2"/>
        <v>0.010590277777777778</v>
      </c>
      <c r="K48" s="109">
        <v>0.010590277777777777</v>
      </c>
      <c r="L48" s="109">
        <v>0.010590277777777777</v>
      </c>
      <c r="M48" s="109">
        <v>0.010590277777777777</v>
      </c>
      <c r="N48" s="109">
        <v>0.010416666666666666</v>
      </c>
      <c r="O48" s="109"/>
      <c r="P48" s="109"/>
      <c r="Q48" s="109"/>
      <c r="R48" s="109"/>
      <c r="S48" s="109"/>
      <c r="T48" s="109"/>
      <c r="U48" s="109"/>
      <c r="V48" s="85"/>
      <c r="W48" s="177"/>
      <c r="X48" s="81"/>
    </row>
    <row r="49" spans="1:24" ht="15" customHeight="1">
      <c r="A49" s="41">
        <v>46</v>
      </c>
      <c r="B49" s="82">
        <v>387</v>
      </c>
      <c r="C49" s="41" t="s">
        <v>194</v>
      </c>
      <c r="D49" s="179" t="s">
        <v>51</v>
      </c>
      <c r="E49" s="41"/>
      <c r="F49" s="41" t="str">
        <f t="shared" si="3"/>
        <v>Falkous, </v>
      </c>
      <c r="G49" s="41" t="str">
        <f t="shared" si="4"/>
        <v>Evan</v>
      </c>
      <c r="H49" s="41"/>
      <c r="I49" s="222">
        <v>0.012499999999999999</v>
      </c>
      <c r="J49" s="109">
        <f t="shared" si="2"/>
        <v>0.011805555555555557</v>
      </c>
      <c r="K49" s="109">
        <v>0.011458333333333334</v>
      </c>
      <c r="L49" s="108">
        <v>0.01076388888888889</v>
      </c>
      <c r="M49" s="108">
        <v>0.011631944444444445</v>
      </c>
      <c r="N49" s="108">
        <v>0.011458333333333334</v>
      </c>
      <c r="O49" s="109"/>
      <c r="P49" s="109"/>
      <c r="Q49" s="109"/>
      <c r="R49" s="109"/>
      <c r="S49" s="109"/>
      <c r="T49" s="109"/>
      <c r="U49" s="109"/>
      <c r="V49" s="85"/>
      <c r="W49" s="177"/>
      <c r="X49" s="81"/>
    </row>
    <row r="50" spans="1:24" ht="15" customHeight="1">
      <c r="A50" s="41">
        <v>47</v>
      </c>
      <c r="B50" s="82">
        <v>388</v>
      </c>
      <c r="C50" s="41" t="s">
        <v>33</v>
      </c>
      <c r="D50" s="178" t="s">
        <v>147</v>
      </c>
      <c r="E50" s="41"/>
      <c r="F50" s="41" t="str">
        <f t="shared" si="3"/>
        <v>Falkous, </v>
      </c>
      <c r="G50" s="41" t="str">
        <f t="shared" si="4"/>
        <v>Lesley</v>
      </c>
      <c r="H50" s="41"/>
      <c r="I50" s="222">
        <v>0.017708333333333333</v>
      </c>
      <c r="J50" s="109">
        <f t="shared" si="2"/>
        <v>0.006597222222222223</v>
      </c>
      <c r="K50" s="109">
        <v>0.007291666666666666</v>
      </c>
      <c r="L50" s="109">
        <v>0.007291666666666666</v>
      </c>
      <c r="M50" s="109">
        <v>0.007291666666666666</v>
      </c>
      <c r="N50" s="109">
        <v>0.007118055555555555</v>
      </c>
      <c r="O50" s="109"/>
      <c r="P50" s="109"/>
      <c r="Q50" s="109"/>
      <c r="R50" s="109"/>
      <c r="S50" s="109"/>
      <c r="T50" s="109"/>
      <c r="U50" s="109"/>
      <c r="V50" s="85"/>
      <c r="W50" s="177"/>
      <c r="X50" s="81"/>
    </row>
    <row r="51" spans="1:24" ht="15" customHeight="1">
      <c r="A51" s="41">
        <v>48</v>
      </c>
      <c r="B51" s="82">
        <v>389</v>
      </c>
      <c r="C51" s="41" t="s">
        <v>63</v>
      </c>
      <c r="D51" s="178" t="s">
        <v>207</v>
      </c>
      <c r="E51" s="41"/>
      <c r="F51" s="41" t="str">
        <f t="shared" si="3"/>
        <v>Falloon, </v>
      </c>
      <c r="G51" s="41" t="str">
        <f t="shared" si="4"/>
        <v>Rachelle</v>
      </c>
      <c r="H51" s="41"/>
      <c r="I51" s="222">
        <v>0.010243055555555556</v>
      </c>
      <c r="J51" s="109">
        <f t="shared" si="2"/>
        <v>0.0140625</v>
      </c>
      <c r="K51" s="109">
        <v>0.0140625</v>
      </c>
      <c r="L51" s="108">
        <v>0.014409722222222221</v>
      </c>
      <c r="M51" s="108">
        <v>0.014409722222222221</v>
      </c>
      <c r="N51" s="108">
        <v>0.014409722222222221</v>
      </c>
      <c r="O51" s="109"/>
      <c r="P51" s="109"/>
      <c r="Q51" s="109"/>
      <c r="R51" s="109"/>
      <c r="S51" s="109"/>
      <c r="T51" s="109"/>
      <c r="U51" s="109"/>
      <c r="V51" s="85"/>
      <c r="W51" s="177"/>
      <c r="X51" s="81"/>
    </row>
    <row r="52" spans="1:24" ht="15" customHeight="1">
      <c r="A52" s="41">
        <v>49</v>
      </c>
      <c r="B52" s="82">
        <v>390</v>
      </c>
      <c r="C52" s="79" t="s">
        <v>188</v>
      </c>
      <c r="D52" s="179" t="s">
        <v>207</v>
      </c>
      <c r="E52" s="41"/>
      <c r="F52" s="41" t="str">
        <f t="shared" si="3"/>
        <v>Fiddaman, </v>
      </c>
      <c r="G52" s="41" t="str">
        <f t="shared" si="4"/>
        <v>Josh</v>
      </c>
      <c r="H52" s="41"/>
      <c r="I52" s="222">
        <v>0.008680555555555556</v>
      </c>
      <c r="J52" s="109">
        <f t="shared" si="2"/>
        <v>0.015625</v>
      </c>
      <c r="K52" s="109">
        <v>0.015625</v>
      </c>
      <c r="L52" s="109">
        <v>0.015625</v>
      </c>
      <c r="M52" s="109">
        <v>0.015625</v>
      </c>
      <c r="N52" s="109">
        <v>0.015625</v>
      </c>
      <c r="O52" s="109"/>
      <c r="P52" s="109"/>
      <c r="Q52" s="109"/>
      <c r="R52" s="109"/>
      <c r="S52" s="109"/>
      <c r="T52" s="109"/>
      <c r="U52" s="109"/>
      <c r="V52" s="85"/>
      <c r="W52" s="177"/>
      <c r="X52" s="81"/>
    </row>
    <row r="53" spans="1:24" ht="15" customHeight="1">
      <c r="A53" s="41">
        <v>50</v>
      </c>
      <c r="B53" s="82">
        <v>391</v>
      </c>
      <c r="C53" s="41" t="s">
        <v>118</v>
      </c>
      <c r="D53" s="178" t="s">
        <v>147</v>
      </c>
      <c r="E53" s="41"/>
      <c r="F53" s="41" t="str">
        <f t="shared" si="3"/>
        <v>Forster, </v>
      </c>
      <c r="G53" s="41" t="str">
        <f t="shared" si="4"/>
        <v>Gwen</v>
      </c>
      <c r="H53" s="41"/>
      <c r="I53" s="222">
        <v>0.01267361111111111</v>
      </c>
      <c r="J53" s="109">
        <f t="shared" si="2"/>
        <v>0.011631944444444446</v>
      </c>
      <c r="K53" s="109">
        <v>0.011284722222222222</v>
      </c>
      <c r="L53" s="109">
        <v>0.011111111111111112</v>
      </c>
      <c r="M53" s="109">
        <v>0.011284722222222222</v>
      </c>
      <c r="N53" s="109">
        <v>0.011284722222222222</v>
      </c>
      <c r="O53" s="109"/>
      <c r="P53" s="109"/>
      <c r="Q53" s="109"/>
      <c r="R53" s="109"/>
      <c r="S53" s="109"/>
      <c r="T53" s="109"/>
      <c r="U53" s="109"/>
      <c r="V53" s="85"/>
      <c r="W53" s="177"/>
      <c r="X53" s="81"/>
    </row>
    <row r="54" spans="1:24" ht="15" customHeight="1">
      <c r="A54" s="41">
        <v>51</v>
      </c>
      <c r="B54" s="82">
        <v>392</v>
      </c>
      <c r="C54" s="41" t="s">
        <v>58</v>
      </c>
      <c r="D54" s="178" t="s">
        <v>102</v>
      </c>
      <c r="E54" s="41"/>
      <c r="F54" s="41" t="str">
        <f t="shared" si="3"/>
        <v>Forster, </v>
      </c>
      <c r="G54" s="41" t="str">
        <f t="shared" si="4"/>
        <v>Ron</v>
      </c>
      <c r="H54" s="41"/>
      <c r="I54" s="222">
        <v>0.014930555555555556</v>
      </c>
      <c r="J54" s="109">
        <f t="shared" si="2"/>
        <v>0.009375</v>
      </c>
      <c r="K54" s="109">
        <v>0.009375</v>
      </c>
      <c r="L54" s="109">
        <v>0.009375</v>
      </c>
      <c r="M54" s="109">
        <v>0.009375</v>
      </c>
      <c r="N54" s="109">
        <v>0.009375</v>
      </c>
      <c r="O54" s="109"/>
      <c r="P54" s="109"/>
      <c r="Q54" s="109"/>
      <c r="R54" s="109"/>
      <c r="S54" s="109"/>
      <c r="T54" s="109"/>
      <c r="U54" s="109"/>
      <c r="V54" s="85"/>
      <c r="W54" s="177"/>
      <c r="X54" s="81"/>
    </row>
    <row r="55" spans="1:24" ht="15" customHeight="1">
      <c r="A55" s="41">
        <v>52</v>
      </c>
      <c r="B55" s="82">
        <v>393</v>
      </c>
      <c r="C55" s="41" t="s">
        <v>121</v>
      </c>
      <c r="D55" s="178" t="s">
        <v>123</v>
      </c>
      <c r="E55" s="41"/>
      <c r="F55" s="41" t="str">
        <f t="shared" si="3"/>
        <v>Forster, </v>
      </c>
      <c r="G55" s="41" t="str">
        <f t="shared" si="4"/>
        <v>Stephen</v>
      </c>
      <c r="H55" s="41"/>
      <c r="I55" s="222">
        <v>0.013541666666666667</v>
      </c>
      <c r="J55" s="109">
        <f t="shared" si="2"/>
        <v>0.010763888888888889</v>
      </c>
      <c r="K55" s="109">
        <v>0.01076388888888889</v>
      </c>
      <c r="L55" s="109">
        <v>0.01076388888888889</v>
      </c>
      <c r="M55" s="109">
        <v>0.01076388888888889</v>
      </c>
      <c r="N55" s="109">
        <v>0.01076388888888889</v>
      </c>
      <c r="O55" s="109"/>
      <c r="P55" s="109"/>
      <c r="Q55" s="109"/>
      <c r="R55" s="109"/>
      <c r="S55" s="109"/>
      <c r="T55" s="109"/>
      <c r="U55" s="109"/>
      <c r="V55" s="85"/>
      <c r="W55" s="177"/>
      <c r="X55" s="81"/>
    </row>
    <row r="56" spans="1:24" ht="15" customHeight="1">
      <c r="A56" s="41">
        <v>53</v>
      </c>
      <c r="B56" s="82">
        <v>394</v>
      </c>
      <c r="C56" s="41" t="s">
        <v>97</v>
      </c>
      <c r="D56" s="178" t="s">
        <v>128</v>
      </c>
      <c r="E56" s="41"/>
      <c r="F56" s="41" t="str">
        <f t="shared" si="3"/>
        <v>Foster, </v>
      </c>
      <c r="G56" s="41" t="str">
        <f t="shared" si="4"/>
        <v>Frankie</v>
      </c>
      <c r="H56" s="41"/>
      <c r="I56" s="222">
        <v>0.010937500000000001</v>
      </c>
      <c r="J56" s="109">
        <f t="shared" si="2"/>
        <v>0.013368055555555555</v>
      </c>
      <c r="K56" s="109">
        <v>0.010937500000000001</v>
      </c>
      <c r="L56" s="109">
        <v>0.010937500000000001</v>
      </c>
      <c r="M56" s="109">
        <v>0.010937500000000001</v>
      </c>
      <c r="N56" s="109">
        <v>0.010937500000000001</v>
      </c>
      <c r="O56" s="109"/>
      <c r="P56" s="109"/>
      <c r="Q56" s="109"/>
      <c r="R56" s="109"/>
      <c r="S56" s="109"/>
      <c r="T56" s="109"/>
      <c r="U56" s="109"/>
      <c r="V56" s="85"/>
      <c r="W56" s="177"/>
      <c r="X56" s="81"/>
    </row>
    <row r="57" spans="1:24" ht="15" customHeight="1">
      <c r="A57" s="41">
        <v>54</v>
      </c>
      <c r="B57" s="82">
        <v>395</v>
      </c>
      <c r="C57" s="41" t="s">
        <v>159</v>
      </c>
      <c r="D57" s="178" t="s">
        <v>203</v>
      </c>
      <c r="E57" s="41"/>
      <c r="F57" s="41" t="str">
        <f t="shared" si="3"/>
        <v>Fox, </v>
      </c>
      <c r="G57" s="41" t="str">
        <f t="shared" si="4"/>
        <v>Robert</v>
      </c>
      <c r="H57" s="41"/>
      <c r="I57" s="222">
        <v>0.015972222222222224</v>
      </c>
      <c r="J57" s="109">
        <f t="shared" si="2"/>
        <v>0.008333333333333331</v>
      </c>
      <c r="K57" s="109">
        <v>0.007465277777777778</v>
      </c>
      <c r="L57" s="108">
        <v>0.006597222222222222</v>
      </c>
      <c r="M57" s="109">
        <v>0.0062499999999999995</v>
      </c>
      <c r="N57" s="109">
        <v>0.0067708333333333336</v>
      </c>
      <c r="O57" s="109"/>
      <c r="P57" s="109"/>
      <c r="Q57" s="109"/>
      <c r="R57" s="109"/>
      <c r="S57" s="109"/>
      <c r="T57" s="109"/>
      <c r="U57" s="109"/>
      <c r="V57" s="85"/>
      <c r="W57" s="177"/>
      <c r="X57" s="81"/>
    </row>
    <row r="58" spans="1:24" ht="15" customHeight="1">
      <c r="A58" s="41">
        <v>55</v>
      </c>
      <c r="B58" s="82">
        <v>396</v>
      </c>
      <c r="C58" s="41" t="s">
        <v>126</v>
      </c>
      <c r="D58" s="178" t="s">
        <v>128</v>
      </c>
      <c r="E58" s="41"/>
      <c r="F58" s="41" t="str">
        <f t="shared" si="3"/>
        <v>Frazer, </v>
      </c>
      <c r="G58" s="41" t="str">
        <f t="shared" si="4"/>
        <v>Joe</v>
      </c>
      <c r="H58" s="41"/>
      <c r="I58" s="222">
        <v>0.015277777777777777</v>
      </c>
      <c r="J58" s="109">
        <f t="shared" si="2"/>
        <v>0.009027777777777779</v>
      </c>
      <c r="K58" s="109">
        <v>0.009027777777777779</v>
      </c>
      <c r="L58" s="109">
        <v>0.008680555555555556</v>
      </c>
      <c r="M58" s="109">
        <v>0.008333333333333333</v>
      </c>
      <c r="N58" s="109">
        <v>0.008506944444444444</v>
      </c>
      <c r="O58" s="109"/>
      <c r="P58" s="109"/>
      <c r="Q58" s="109"/>
      <c r="R58" s="109"/>
      <c r="S58" s="109"/>
      <c r="T58" s="109"/>
      <c r="U58" s="109"/>
      <c r="V58" s="85"/>
      <c r="W58" s="177"/>
      <c r="X58" s="81"/>
    </row>
    <row r="59" spans="1:24" ht="15" customHeight="1">
      <c r="A59" s="41">
        <v>56</v>
      </c>
      <c r="B59" s="82">
        <v>397</v>
      </c>
      <c r="C59" s="41" t="s">
        <v>192</v>
      </c>
      <c r="D59" s="178" t="s">
        <v>207</v>
      </c>
      <c r="E59" s="41"/>
      <c r="F59" s="41" t="str">
        <f t="shared" si="3"/>
        <v>Freeman, </v>
      </c>
      <c r="G59" s="41" t="str">
        <f t="shared" si="4"/>
        <v>Clare</v>
      </c>
      <c r="H59" s="41"/>
      <c r="I59" s="222">
        <v>0.02013888888888889</v>
      </c>
      <c r="J59" s="109">
        <f t="shared" si="2"/>
        <v>0.004166666666666666</v>
      </c>
      <c r="K59" s="109">
        <v>0.004166666666666667</v>
      </c>
      <c r="L59" s="109">
        <v>0.004166666666666667</v>
      </c>
      <c r="M59" s="109">
        <v>0.004166666666666667</v>
      </c>
      <c r="N59" s="109">
        <v>0.004166666666666667</v>
      </c>
      <c r="O59" s="109"/>
      <c r="P59" s="109"/>
      <c r="Q59" s="109"/>
      <c r="R59" s="109"/>
      <c r="S59" s="109"/>
      <c r="T59" s="109"/>
      <c r="U59" s="109"/>
      <c r="V59" s="85"/>
      <c r="W59" s="177"/>
      <c r="X59" s="81"/>
    </row>
    <row r="60" spans="1:24" ht="15" customHeight="1">
      <c r="A60" s="41">
        <v>57</v>
      </c>
      <c r="B60" s="82">
        <v>398</v>
      </c>
      <c r="C60" s="41" t="s">
        <v>191</v>
      </c>
      <c r="D60" s="178" t="s">
        <v>124</v>
      </c>
      <c r="E60" s="41"/>
      <c r="F60" s="41" t="str">
        <f t="shared" si="3"/>
        <v>Freeman, </v>
      </c>
      <c r="G60" s="41" t="str">
        <f t="shared" si="4"/>
        <v>Kevin</v>
      </c>
      <c r="H60" s="41"/>
      <c r="I60" s="222">
        <v>0.015277777777777777</v>
      </c>
      <c r="J60" s="109">
        <f t="shared" si="2"/>
        <v>0.009027777777777779</v>
      </c>
      <c r="K60" s="109">
        <v>0.009027777777777779</v>
      </c>
      <c r="L60" s="109">
        <v>0.009027777777777779</v>
      </c>
      <c r="M60" s="109">
        <v>0.009027777777777779</v>
      </c>
      <c r="N60" s="109">
        <v>0.009027777777777779</v>
      </c>
      <c r="O60" s="109"/>
      <c r="P60" s="109"/>
      <c r="Q60" s="109"/>
      <c r="R60" s="109"/>
      <c r="S60" s="109"/>
      <c r="T60" s="109"/>
      <c r="U60" s="109"/>
      <c r="V60" s="85"/>
      <c r="W60" s="177"/>
      <c r="X60" s="81"/>
    </row>
    <row r="61" spans="1:24" ht="15" customHeight="1">
      <c r="A61" s="41">
        <v>58</v>
      </c>
      <c r="B61" s="82">
        <v>399</v>
      </c>
      <c r="C61" s="41" t="s">
        <v>61</v>
      </c>
      <c r="D61" s="178" t="s">
        <v>128</v>
      </c>
      <c r="E61" s="41"/>
      <c r="F61" s="41" t="str">
        <f t="shared" si="3"/>
        <v>French, </v>
      </c>
      <c r="G61" s="41" t="str">
        <f t="shared" si="4"/>
        <v>Alison</v>
      </c>
      <c r="H61" s="41"/>
      <c r="I61" s="222">
        <v>0.014409722222222221</v>
      </c>
      <c r="J61" s="109">
        <f t="shared" si="2"/>
        <v>0.009895833333333335</v>
      </c>
      <c r="K61" s="109">
        <v>0.00954861111111111</v>
      </c>
      <c r="L61" s="109">
        <v>0.009722222222222222</v>
      </c>
      <c r="M61" s="109">
        <v>0.009375</v>
      </c>
      <c r="N61" s="109">
        <v>0.009722222222222222</v>
      </c>
      <c r="O61" s="109"/>
      <c r="P61" s="109"/>
      <c r="Q61" s="109"/>
      <c r="R61" s="109"/>
      <c r="S61" s="109"/>
      <c r="T61" s="109"/>
      <c r="U61" s="109"/>
      <c r="V61" s="85"/>
      <c r="W61" s="177"/>
      <c r="X61" s="81"/>
    </row>
    <row r="62" spans="1:24" ht="15" customHeight="1">
      <c r="A62" s="41">
        <v>59</v>
      </c>
      <c r="B62" s="82">
        <v>450</v>
      </c>
      <c r="C62" s="41" t="s">
        <v>25</v>
      </c>
      <c r="D62" s="178" t="s">
        <v>64</v>
      </c>
      <c r="E62" s="41"/>
      <c r="F62" s="41" t="str">
        <f t="shared" si="3"/>
        <v>French, </v>
      </c>
      <c r="G62" s="41" t="str">
        <f t="shared" si="4"/>
        <v>Steven</v>
      </c>
      <c r="H62" s="41"/>
      <c r="I62" s="222">
        <v>0.011805555555555555</v>
      </c>
      <c r="J62" s="109">
        <f t="shared" si="2"/>
        <v>0.0125</v>
      </c>
      <c r="K62" s="109">
        <v>0.013020833333333334</v>
      </c>
      <c r="L62" s="108">
        <v>0.013368055555555557</v>
      </c>
      <c r="M62" s="108">
        <v>0.013194444444444444</v>
      </c>
      <c r="N62" s="109">
        <v>0.013368055555555557</v>
      </c>
      <c r="O62" s="109"/>
      <c r="P62" s="109"/>
      <c r="Q62" s="109"/>
      <c r="R62" s="109"/>
      <c r="S62" s="109"/>
      <c r="T62" s="109"/>
      <c r="U62" s="109"/>
      <c r="V62" s="85"/>
      <c r="W62" s="177"/>
      <c r="X62" s="81"/>
    </row>
    <row r="63" spans="1:24" ht="15" customHeight="1">
      <c r="A63" s="41">
        <v>60</v>
      </c>
      <c r="B63" s="82">
        <v>451</v>
      </c>
      <c r="C63" s="41" t="s">
        <v>180</v>
      </c>
      <c r="D63" s="178" t="s">
        <v>80</v>
      </c>
      <c r="E63" s="41"/>
      <c r="F63" s="41" t="str">
        <f t="shared" si="3"/>
        <v>Giles, </v>
      </c>
      <c r="G63" s="41" t="str">
        <f t="shared" si="4"/>
        <v>Rodney</v>
      </c>
      <c r="H63" s="41"/>
      <c r="I63" s="222">
        <v>0.014583333333333332</v>
      </c>
      <c r="J63" s="109">
        <f t="shared" si="2"/>
        <v>0.009722222222222224</v>
      </c>
      <c r="K63" s="109">
        <v>0.00920138888888889</v>
      </c>
      <c r="L63" s="109">
        <v>0.00920138888888889</v>
      </c>
      <c r="M63" s="109">
        <v>0.00920138888888889</v>
      </c>
      <c r="N63" s="109">
        <v>0.00920138888888889</v>
      </c>
      <c r="O63" s="109"/>
      <c r="P63" s="109"/>
      <c r="Q63" s="109"/>
      <c r="R63" s="109"/>
      <c r="S63" s="109"/>
      <c r="T63" s="109"/>
      <c r="U63" s="109"/>
      <c r="V63" s="85"/>
      <c r="W63" s="177"/>
      <c r="X63" s="81"/>
    </row>
    <row r="64" spans="1:24" ht="15" customHeight="1">
      <c r="A64" s="41">
        <v>61</v>
      </c>
      <c r="B64" s="82">
        <v>452</v>
      </c>
      <c r="C64" s="130" t="s">
        <v>73</v>
      </c>
      <c r="D64" s="178" t="s">
        <v>82</v>
      </c>
      <c r="E64" s="41"/>
      <c r="F64" s="41" t="str">
        <f t="shared" si="3"/>
        <v>Gilfillan, </v>
      </c>
      <c r="G64" s="41" t="str">
        <f t="shared" si="4"/>
        <v>Michael</v>
      </c>
      <c r="H64" s="41"/>
      <c r="I64" s="222">
        <v>0.019791666666666666</v>
      </c>
      <c r="J64" s="109">
        <f t="shared" si="2"/>
        <v>0.00451388888888889</v>
      </c>
      <c r="K64" s="109">
        <v>0.004513888888888889</v>
      </c>
      <c r="L64" s="109">
        <v>0.004513888888888889</v>
      </c>
      <c r="M64" s="109">
        <v>0.004513888888888889</v>
      </c>
      <c r="N64" s="109">
        <v>0.004513888888888889</v>
      </c>
      <c r="O64" s="109"/>
      <c r="P64" s="109"/>
      <c r="Q64" s="109"/>
      <c r="R64" s="109"/>
      <c r="S64" s="109"/>
      <c r="T64" s="109"/>
      <c r="U64" s="109"/>
      <c r="V64" s="85"/>
      <c r="W64" s="177"/>
      <c r="X64" s="81"/>
    </row>
    <row r="65" spans="1:24" ht="15" customHeight="1">
      <c r="A65" s="41">
        <v>62</v>
      </c>
      <c r="B65" s="82">
        <v>453</v>
      </c>
      <c r="C65" s="41" t="s">
        <v>154</v>
      </c>
      <c r="D65" s="178" t="s">
        <v>80</v>
      </c>
      <c r="E65" s="41"/>
      <c r="F65" s="41" t="str">
        <f t="shared" si="3"/>
        <v>Gillespie, </v>
      </c>
      <c r="G65" s="41" t="str">
        <f t="shared" si="4"/>
        <v>Steve</v>
      </c>
      <c r="H65" s="41"/>
      <c r="I65" s="222">
        <v>0.013194444444444444</v>
      </c>
      <c r="J65" s="109">
        <f t="shared" si="2"/>
        <v>0.011111111111111112</v>
      </c>
      <c r="K65" s="109">
        <v>0.011111111111111112</v>
      </c>
      <c r="L65" s="109">
        <v>0.011111111111111112</v>
      </c>
      <c r="M65" s="109">
        <v>0.011111111111111112</v>
      </c>
      <c r="N65" s="109">
        <v>0.011111111111111112</v>
      </c>
      <c r="O65" s="109"/>
      <c r="P65" s="109"/>
      <c r="Q65" s="109"/>
      <c r="R65" s="109"/>
      <c r="S65" s="109"/>
      <c r="T65" s="109"/>
      <c r="U65" s="109"/>
      <c r="V65" s="85"/>
      <c r="W65" s="177"/>
      <c r="X65" s="81"/>
    </row>
    <row r="66" spans="1:24" ht="15" customHeight="1">
      <c r="A66" s="41">
        <v>63</v>
      </c>
      <c r="B66" s="82">
        <v>454</v>
      </c>
      <c r="C66" s="41" t="s">
        <v>50</v>
      </c>
      <c r="D66" s="178" t="s">
        <v>51</v>
      </c>
      <c r="E66" s="41"/>
      <c r="F66" s="41" t="str">
        <f t="shared" si="3"/>
        <v>Gillie, </v>
      </c>
      <c r="G66" s="41" t="str">
        <f t="shared" si="4"/>
        <v>Kathryn</v>
      </c>
      <c r="H66" s="41"/>
      <c r="I66" s="222">
        <v>0.014930555555555556</v>
      </c>
      <c r="J66" s="109">
        <f t="shared" si="2"/>
        <v>0.009375</v>
      </c>
      <c r="K66" s="83">
        <v>0.008333333333333333</v>
      </c>
      <c r="L66" s="83">
        <v>0.008854166666666666</v>
      </c>
      <c r="M66" s="83">
        <v>0.008506944444444444</v>
      </c>
      <c r="N66" s="83">
        <v>0.008506944444444444</v>
      </c>
      <c r="O66" s="83"/>
      <c r="P66" s="83"/>
      <c r="Q66" s="83"/>
      <c r="R66" s="83"/>
      <c r="S66" s="83"/>
      <c r="T66" s="83"/>
      <c r="U66" s="83"/>
      <c r="V66" s="85"/>
      <c r="W66" s="177"/>
      <c r="X66" s="81"/>
    </row>
    <row r="67" spans="1:24" ht="15" customHeight="1">
      <c r="A67" s="41">
        <v>64</v>
      </c>
      <c r="B67" s="82">
        <v>455</v>
      </c>
      <c r="C67" s="41" t="s">
        <v>227</v>
      </c>
      <c r="D67" s="178" t="s">
        <v>241</v>
      </c>
      <c r="E67" s="41"/>
      <c r="F67" s="41" t="str">
        <f t="shared" si="3"/>
        <v>Gorvett, </v>
      </c>
      <c r="G67" s="41" t="str">
        <f t="shared" si="4"/>
        <v>Nigel</v>
      </c>
      <c r="H67" s="41"/>
      <c r="I67" s="222">
        <v>0.01076388888888889</v>
      </c>
      <c r="J67" s="109">
        <f t="shared" si="2"/>
        <v>0.013541666666666665</v>
      </c>
      <c r="K67" s="83">
        <v>0.013020833333333334</v>
      </c>
      <c r="L67" s="83">
        <v>0.013020833333333334</v>
      </c>
      <c r="M67" s="83">
        <v>0.013020833333333334</v>
      </c>
      <c r="N67" s="83">
        <v>0.013020833333333334</v>
      </c>
      <c r="O67" s="83"/>
      <c r="P67" s="83"/>
      <c r="Q67" s="83"/>
      <c r="R67" s="83"/>
      <c r="S67" s="83"/>
      <c r="T67" s="83"/>
      <c r="U67" s="83"/>
      <c r="V67" s="85"/>
      <c r="W67" s="177"/>
      <c r="X67" s="81"/>
    </row>
    <row r="68" spans="1:24" ht="15" customHeight="1">
      <c r="A68" s="41">
        <v>65</v>
      </c>
      <c r="B68" s="82">
        <v>456</v>
      </c>
      <c r="C68" s="41" t="s">
        <v>146</v>
      </c>
      <c r="D68" s="178" t="s">
        <v>147</v>
      </c>
      <c r="E68" s="41"/>
      <c r="F68" s="41" t="str">
        <f aca="true" t="shared" si="5" ref="F68:F106">LEFT(C68,(SEARCH(" ",C68)))</f>
        <v>Harmon, </v>
      </c>
      <c r="G68" s="41" t="str">
        <f aca="true" t="shared" si="6" ref="G68:G106">MID(C68,(SEARCH(" ",C68)+1),20)</f>
        <v>Gemma</v>
      </c>
      <c r="H68" s="41"/>
      <c r="I68" s="222">
        <v>0.012499999999999999</v>
      </c>
      <c r="J68" s="109">
        <f t="shared" si="2"/>
        <v>0.011805555555555557</v>
      </c>
      <c r="K68" s="109">
        <v>0.011805555555555555</v>
      </c>
      <c r="L68" s="109">
        <v>0.010416666666666666</v>
      </c>
      <c r="M68" s="109">
        <v>0.010416666666666666</v>
      </c>
      <c r="N68" s="109">
        <v>0.010416666666666666</v>
      </c>
      <c r="O68" s="109"/>
      <c r="P68" s="109"/>
      <c r="Q68" s="109"/>
      <c r="R68" s="109"/>
      <c r="S68" s="109"/>
      <c r="T68" s="109"/>
      <c r="U68" s="109"/>
      <c r="V68" s="85"/>
      <c r="W68" s="177"/>
      <c r="X68" s="81"/>
    </row>
    <row r="69" spans="1:24" ht="15" customHeight="1">
      <c r="A69" s="41">
        <v>66</v>
      </c>
      <c r="B69" s="82">
        <v>457</v>
      </c>
      <c r="C69" s="41" t="s">
        <v>242</v>
      </c>
      <c r="D69" s="178" t="s">
        <v>246</v>
      </c>
      <c r="E69" s="41"/>
      <c r="F69" s="41" t="str">
        <f t="shared" si="5"/>
        <v>Heatley, </v>
      </c>
      <c r="G69" s="41" t="str">
        <f t="shared" si="6"/>
        <v>Dexter</v>
      </c>
      <c r="H69" s="41"/>
      <c r="I69" s="222">
        <v>0.011458333333333334</v>
      </c>
      <c r="J69" s="109">
        <f aca="true" t="shared" si="7" ref="J69:J131">$I$1-I69</f>
        <v>0.012847222222222222</v>
      </c>
      <c r="K69" s="109">
        <v>0.012152777777777778</v>
      </c>
      <c r="L69" s="109">
        <v>0.012326388888888888</v>
      </c>
      <c r="M69" s="109">
        <v>0.012152777777777778</v>
      </c>
      <c r="N69" s="109">
        <v>0.012152777777777778</v>
      </c>
      <c r="O69" s="109"/>
      <c r="P69" s="109"/>
      <c r="Q69" s="109"/>
      <c r="R69" s="109"/>
      <c r="S69" s="109"/>
      <c r="T69" s="109"/>
      <c r="U69" s="109"/>
      <c r="V69" s="85"/>
      <c r="W69" s="177"/>
      <c r="X69" s="81"/>
    </row>
    <row r="70" spans="1:24" ht="15" customHeight="1">
      <c r="A70" s="41">
        <v>67</v>
      </c>
      <c r="B70" s="82">
        <v>458</v>
      </c>
      <c r="C70" s="41" t="s">
        <v>27</v>
      </c>
      <c r="D70" s="178" t="s">
        <v>54</v>
      </c>
      <c r="E70" s="41"/>
      <c r="F70" s="41" t="str">
        <f t="shared" si="5"/>
        <v>Herron, </v>
      </c>
      <c r="G70" s="41" t="str">
        <f t="shared" si="6"/>
        <v>Leanne</v>
      </c>
      <c r="H70" s="41"/>
      <c r="I70" s="222">
        <v>0.012326388888888888</v>
      </c>
      <c r="J70" s="109">
        <f t="shared" si="7"/>
        <v>0.011979166666666667</v>
      </c>
      <c r="K70" s="109">
        <v>0.011979166666666666</v>
      </c>
      <c r="L70" s="109">
        <v>0.011979166666666666</v>
      </c>
      <c r="M70" s="109">
        <v>0.012152777777777778</v>
      </c>
      <c r="N70" s="109">
        <v>0.012499999999999999</v>
      </c>
      <c r="O70" s="109"/>
      <c r="P70" s="109"/>
      <c r="Q70" s="109"/>
      <c r="R70" s="109"/>
      <c r="S70" s="109"/>
      <c r="T70" s="109"/>
      <c r="U70" s="109"/>
      <c r="V70" s="85"/>
      <c r="W70" s="177"/>
      <c r="X70" s="81"/>
    </row>
    <row r="71" spans="1:24" ht="15" customHeight="1">
      <c r="A71" s="41">
        <v>68</v>
      </c>
      <c r="B71" s="82">
        <v>459</v>
      </c>
      <c r="C71" s="41" t="s">
        <v>197</v>
      </c>
      <c r="D71" s="178" t="s">
        <v>81</v>
      </c>
      <c r="E71" s="41"/>
      <c r="F71" s="41" t="str">
        <f t="shared" si="5"/>
        <v>Hickey, </v>
      </c>
      <c r="G71" s="41" t="str">
        <f t="shared" si="6"/>
        <v>Lucy</v>
      </c>
      <c r="H71" s="41"/>
      <c r="I71" s="222">
        <v>0.011979166666666666</v>
      </c>
      <c r="J71" s="109">
        <f t="shared" si="7"/>
        <v>0.01232638888888889</v>
      </c>
      <c r="K71" s="109">
        <v>0.012152777777777778</v>
      </c>
      <c r="L71" s="108">
        <v>0.011979166666666666</v>
      </c>
      <c r="M71" s="109">
        <v>0.011979166666666666</v>
      </c>
      <c r="N71" s="109">
        <v>0.012326388888888888</v>
      </c>
      <c r="O71" s="109"/>
      <c r="P71" s="109"/>
      <c r="Q71" s="109"/>
      <c r="R71" s="109"/>
      <c r="S71" s="109"/>
      <c r="T71" s="109"/>
      <c r="U71" s="109"/>
      <c r="V71" s="85"/>
      <c r="W71" s="177"/>
      <c r="X71" s="81"/>
    </row>
    <row r="72" spans="1:24" ht="15" customHeight="1">
      <c r="A72" s="41">
        <v>69</v>
      </c>
      <c r="B72" s="82">
        <v>460</v>
      </c>
      <c r="C72" s="41" t="s">
        <v>238</v>
      </c>
      <c r="D72" s="178" t="s">
        <v>207</v>
      </c>
      <c r="E72" s="41"/>
      <c r="F72" s="41" t="str">
        <f t="shared" si="5"/>
        <v>Hodge, </v>
      </c>
      <c r="G72" s="41" t="str">
        <f t="shared" si="6"/>
        <v>Karl</v>
      </c>
      <c r="H72" s="41"/>
      <c r="I72" s="222">
        <v>0.012152777777777778</v>
      </c>
      <c r="J72" s="109">
        <f t="shared" si="7"/>
        <v>0.012152777777777778</v>
      </c>
      <c r="K72" s="109">
        <v>0.012152777777777778</v>
      </c>
      <c r="L72" s="109">
        <v>0.012152777777777778</v>
      </c>
      <c r="M72" s="109">
        <v>0.012152777777777778</v>
      </c>
      <c r="N72" s="109">
        <v>0.012152777777777778</v>
      </c>
      <c r="O72" s="109"/>
      <c r="P72" s="109"/>
      <c r="Q72" s="109"/>
      <c r="R72" s="109"/>
      <c r="S72" s="109"/>
      <c r="T72" s="109"/>
      <c r="U72" s="109"/>
      <c r="V72" s="85"/>
      <c r="W72" s="177"/>
      <c r="X72" s="81"/>
    </row>
    <row r="73" spans="1:24" ht="15" customHeight="1">
      <c r="A73" s="41">
        <v>70</v>
      </c>
      <c r="B73" s="82">
        <v>461</v>
      </c>
      <c r="C73" s="41" t="s">
        <v>243</v>
      </c>
      <c r="D73" s="178" t="s">
        <v>80</v>
      </c>
      <c r="E73" s="41"/>
      <c r="F73" s="41" t="str">
        <f t="shared" si="5"/>
        <v>Horsley, </v>
      </c>
      <c r="G73" s="41" t="str">
        <f t="shared" si="6"/>
        <v>Tony</v>
      </c>
      <c r="H73" s="41"/>
      <c r="I73" s="222">
        <v>0.010590277777777777</v>
      </c>
      <c r="J73" s="109">
        <f t="shared" si="7"/>
        <v>0.01371527777777778</v>
      </c>
      <c r="K73" s="109">
        <v>0.013888888888888888</v>
      </c>
      <c r="L73" s="109">
        <v>0.013888888888888888</v>
      </c>
      <c r="M73" s="109">
        <v>0.013888888888888888</v>
      </c>
      <c r="N73" s="109">
        <v>0.013888888888888888</v>
      </c>
      <c r="O73" s="109"/>
      <c r="P73" s="109"/>
      <c r="Q73" s="109"/>
      <c r="R73" s="109"/>
      <c r="S73" s="109"/>
      <c r="T73" s="109"/>
      <c r="U73" s="109"/>
      <c r="V73" s="85"/>
      <c r="W73" s="177"/>
      <c r="X73" s="81"/>
    </row>
    <row r="74" spans="1:24" ht="15" customHeight="1">
      <c r="A74" s="41">
        <v>71</v>
      </c>
      <c r="B74" s="82">
        <v>462</v>
      </c>
      <c r="C74" s="41" t="s">
        <v>172</v>
      </c>
      <c r="D74" s="178" t="s">
        <v>91</v>
      </c>
      <c r="E74" s="41"/>
      <c r="F74" s="41" t="str">
        <f t="shared" si="5"/>
        <v>Johnson, </v>
      </c>
      <c r="G74" s="41" t="str">
        <f t="shared" si="6"/>
        <v>Brian</v>
      </c>
      <c r="H74" s="41"/>
      <c r="I74" s="222">
        <v>0.011805555555555555</v>
      </c>
      <c r="J74" s="109">
        <f t="shared" si="7"/>
        <v>0.0125</v>
      </c>
      <c r="K74" s="109">
        <v>0.011111111111111112</v>
      </c>
      <c r="L74" s="109">
        <v>0.012499999999999999</v>
      </c>
      <c r="M74" s="109">
        <v>0.012499999999999999</v>
      </c>
      <c r="N74" s="109">
        <v>0.013020833333333334</v>
      </c>
      <c r="O74" s="109"/>
      <c r="P74" s="109"/>
      <c r="Q74" s="109"/>
      <c r="R74" s="109"/>
      <c r="S74" s="109"/>
      <c r="T74" s="109"/>
      <c r="U74" s="109"/>
      <c r="V74" s="85"/>
      <c r="W74" s="177"/>
      <c r="X74" s="81"/>
    </row>
    <row r="75" spans="1:24" ht="15" customHeight="1">
      <c r="A75" s="41">
        <v>72</v>
      </c>
      <c r="B75" s="82">
        <v>463</v>
      </c>
      <c r="C75" s="41" t="s">
        <v>189</v>
      </c>
      <c r="D75" s="178" t="s">
        <v>124</v>
      </c>
      <c r="E75" s="41"/>
      <c r="F75" s="41" t="str">
        <f t="shared" si="5"/>
        <v>Jones, </v>
      </c>
      <c r="G75" s="41" t="str">
        <f t="shared" si="6"/>
        <v>Gary</v>
      </c>
      <c r="H75" s="41"/>
      <c r="I75" s="222">
        <v>0.010416666666666666</v>
      </c>
      <c r="J75" s="109">
        <f t="shared" si="7"/>
        <v>0.01388888888888889</v>
      </c>
      <c r="K75" s="109">
        <v>0.013888888888888888</v>
      </c>
      <c r="L75" s="109">
        <v>0.013888888888888888</v>
      </c>
      <c r="M75" s="109">
        <v>0.013888888888888888</v>
      </c>
      <c r="N75" s="109">
        <v>0.013888888888888888</v>
      </c>
      <c r="O75" s="109"/>
      <c r="P75" s="109"/>
      <c r="Q75" s="109"/>
      <c r="R75" s="109"/>
      <c r="S75" s="109"/>
      <c r="T75" s="109"/>
      <c r="U75" s="109"/>
      <c r="V75" s="85"/>
      <c r="W75" s="177"/>
      <c r="X75" s="81"/>
    </row>
    <row r="76" spans="1:24" ht="15" customHeight="1">
      <c r="A76" s="41">
        <v>73</v>
      </c>
      <c r="B76" s="82">
        <v>464</v>
      </c>
      <c r="C76" s="41" t="s">
        <v>74</v>
      </c>
      <c r="D76" s="178" t="s">
        <v>81</v>
      </c>
      <c r="E76" s="41"/>
      <c r="F76" s="41" t="str">
        <f t="shared" si="5"/>
        <v>Jones, </v>
      </c>
      <c r="G76" s="41" t="str">
        <f t="shared" si="6"/>
        <v>Steven</v>
      </c>
      <c r="H76" s="41"/>
      <c r="I76" s="222">
        <v>0.010937500000000001</v>
      </c>
      <c r="J76" s="109">
        <f t="shared" si="7"/>
        <v>0.013368055555555555</v>
      </c>
      <c r="K76" s="109">
        <v>0.013368055555555557</v>
      </c>
      <c r="L76" s="109">
        <v>0.01267361111111111</v>
      </c>
      <c r="M76" s="109">
        <v>0.012152777777777778</v>
      </c>
      <c r="N76" s="109">
        <v>0.012326388888888888</v>
      </c>
      <c r="O76" s="109"/>
      <c r="P76" s="109"/>
      <c r="Q76" s="109"/>
      <c r="R76" s="109"/>
      <c r="S76" s="109"/>
      <c r="T76" s="109"/>
      <c r="U76" s="109"/>
      <c r="V76" s="85"/>
      <c r="W76" s="177"/>
      <c r="X76" s="81"/>
    </row>
    <row r="77" spans="1:24" ht="15" customHeight="1">
      <c r="A77" s="41">
        <v>74</v>
      </c>
      <c r="B77" s="82">
        <v>465</v>
      </c>
      <c r="C77" s="41" t="s">
        <v>228</v>
      </c>
      <c r="D77" s="178" t="s">
        <v>82</v>
      </c>
      <c r="E77" s="41"/>
      <c r="F77" s="41" t="str">
        <f t="shared" si="5"/>
        <v>Kavanagh, </v>
      </c>
      <c r="G77" s="41" t="str">
        <f t="shared" si="6"/>
        <v>Neil</v>
      </c>
      <c r="H77" s="41"/>
      <c r="I77" s="222">
        <v>0.01267361111111111</v>
      </c>
      <c r="J77" s="109">
        <f t="shared" si="7"/>
        <v>0.011631944444444446</v>
      </c>
      <c r="K77" s="109">
        <v>0.011284722222222222</v>
      </c>
      <c r="L77" s="109">
        <v>0.011284722222222222</v>
      </c>
      <c r="M77" s="109">
        <v>0.011284722222222222</v>
      </c>
      <c r="N77" s="109">
        <v>0.011284722222222222</v>
      </c>
      <c r="O77" s="109"/>
      <c r="P77" s="109"/>
      <c r="Q77" s="109"/>
      <c r="R77" s="109"/>
      <c r="S77" s="109"/>
      <c r="T77" s="109"/>
      <c r="U77" s="109"/>
      <c r="V77" s="85"/>
      <c r="W77" s="177"/>
      <c r="X77" s="81"/>
    </row>
    <row r="78" spans="1:24" ht="15" customHeight="1">
      <c r="A78" s="41">
        <v>75</v>
      </c>
      <c r="B78" s="82">
        <v>466</v>
      </c>
      <c r="C78" s="41" t="s">
        <v>198</v>
      </c>
      <c r="D78" s="179" t="s">
        <v>123</v>
      </c>
      <c r="E78" s="41"/>
      <c r="F78" s="41" t="str">
        <f t="shared" si="5"/>
        <v>Kent, </v>
      </c>
      <c r="G78" s="41" t="str">
        <f t="shared" si="6"/>
        <v>Ashleigh</v>
      </c>
      <c r="H78" s="41"/>
      <c r="I78" s="222">
        <v>0.015972222222222224</v>
      </c>
      <c r="J78" s="109">
        <f t="shared" si="7"/>
        <v>0.008333333333333331</v>
      </c>
      <c r="K78" s="109">
        <v>0.008333333333333333</v>
      </c>
      <c r="L78" s="109">
        <v>0.008333333333333333</v>
      </c>
      <c r="M78" s="109">
        <v>0.008333333333333333</v>
      </c>
      <c r="N78" s="109">
        <v>0.008333333333333333</v>
      </c>
      <c r="O78" s="109"/>
      <c r="P78" s="109"/>
      <c r="Q78" s="109"/>
      <c r="R78" s="109"/>
      <c r="S78" s="109"/>
      <c r="T78" s="109"/>
      <c r="U78" s="109"/>
      <c r="V78" s="85"/>
      <c r="W78" s="177"/>
      <c r="X78" s="81"/>
    </row>
    <row r="79" spans="1:24" ht="15" customHeight="1">
      <c r="A79" s="41">
        <v>76</v>
      </c>
      <c r="B79" s="82">
        <v>467</v>
      </c>
      <c r="C79" s="41" t="s">
        <v>62</v>
      </c>
      <c r="D79" s="179" t="s">
        <v>207</v>
      </c>
      <c r="E79" s="41"/>
      <c r="F79" s="41" t="str">
        <f t="shared" si="5"/>
        <v>King, </v>
      </c>
      <c r="G79" s="41" t="str">
        <f t="shared" si="6"/>
        <v>Dave</v>
      </c>
      <c r="H79" s="41"/>
      <c r="I79" s="222">
        <v>0.017013888888888887</v>
      </c>
      <c r="J79" s="109">
        <f t="shared" si="7"/>
        <v>0.0072916666666666685</v>
      </c>
      <c r="K79" s="109">
        <v>0.007291666666666666</v>
      </c>
      <c r="L79" s="109">
        <v>0.007291666666666666</v>
      </c>
      <c r="M79" s="109">
        <v>0.007291666666666666</v>
      </c>
      <c r="N79" s="109">
        <v>0.007291666666666666</v>
      </c>
      <c r="O79" s="109"/>
      <c r="P79" s="109"/>
      <c r="Q79" s="109"/>
      <c r="R79" s="109"/>
      <c r="S79" s="109"/>
      <c r="T79" s="109"/>
      <c r="U79" s="109"/>
      <c r="V79" s="85"/>
      <c r="W79" s="177"/>
      <c r="X79" s="81"/>
    </row>
    <row r="80" spans="1:24" ht="15" customHeight="1">
      <c r="A80" s="41">
        <v>77</v>
      </c>
      <c r="B80" s="82">
        <v>468</v>
      </c>
      <c r="C80" s="41" t="s">
        <v>229</v>
      </c>
      <c r="D80" s="178" t="s">
        <v>237</v>
      </c>
      <c r="E80" s="41"/>
      <c r="F80" s="41" t="str">
        <f t="shared" si="5"/>
        <v>Landers, </v>
      </c>
      <c r="G80" s="41" t="str">
        <f t="shared" si="6"/>
        <v>Stephanie</v>
      </c>
      <c r="H80" s="41"/>
      <c r="I80" s="222">
        <v>0.018055555555555557</v>
      </c>
      <c r="J80" s="109">
        <f t="shared" si="7"/>
        <v>0.006249999999999999</v>
      </c>
      <c r="K80" s="109">
        <v>0.007291666666666666</v>
      </c>
      <c r="L80" s="109">
        <v>0.007291666666666666</v>
      </c>
      <c r="M80" s="109">
        <v>0.007291666666666666</v>
      </c>
      <c r="N80" s="109">
        <v>0.006944444444444444</v>
      </c>
      <c r="O80" s="109"/>
      <c r="P80" s="109"/>
      <c r="Q80" s="109"/>
      <c r="R80" s="109"/>
      <c r="S80" s="109"/>
      <c r="T80" s="109"/>
      <c r="U80" s="109"/>
      <c r="V80" s="85"/>
      <c r="W80" s="177"/>
      <c r="X80" s="81"/>
    </row>
    <row r="81" spans="1:24" ht="15" customHeight="1">
      <c r="A81" s="41">
        <v>78</v>
      </c>
      <c r="B81" s="82">
        <v>469</v>
      </c>
      <c r="C81" s="41" t="s">
        <v>26</v>
      </c>
      <c r="D81" s="178" t="s">
        <v>91</v>
      </c>
      <c r="E81" s="41"/>
      <c r="F81" s="41" t="str">
        <f t="shared" si="5"/>
        <v>Lemin, </v>
      </c>
      <c r="G81" s="41" t="str">
        <f t="shared" si="6"/>
        <v>Julie</v>
      </c>
      <c r="H81" s="41"/>
      <c r="I81" s="222">
        <v>0.013715277777777778</v>
      </c>
      <c r="J81" s="109">
        <f t="shared" si="7"/>
        <v>0.010590277777777778</v>
      </c>
      <c r="K81" s="109">
        <v>0.01076388888888889</v>
      </c>
      <c r="L81" s="109">
        <v>0.01076388888888889</v>
      </c>
      <c r="M81" s="109">
        <v>0.01076388888888889</v>
      </c>
      <c r="N81" s="109">
        <v>0.01076388888888889</v>
      </c>
      <c r="O81" s="109"/>
      <c r="P81" s="109"/>
      <c r="Q81" s="109"/>
      <c r="R81" s="109"/>
      <c r="S81" s="109"/>
      <c r="T81" s="109"/>
      <c r="U81" s="109"/>
      <c r="V81" s="85"/>
      <c r="W81" s="177"/>
      <c r="X81" s="81"/>
    </row>
    <row r="82" spans="1:24" ht="15" customHeight="1">
      <c r="A82" s="41">
        <v>79</v>
      </c>
      <c r="B82" s="82">
        <v>470</v>
      </c>
      <c r="C82" s="41" t="s">
        <v>230</v>
      </c>
      <c r="D82" s="178" t="s">
        <v>237</v>
      </c>
      <c r="E82" s="41"/>
      <c r="F82" s="41" t="str">
        <f t="shared" si="5"/>
        <v>Locker, </v>
      </c>
      <c r="G82" s="41" t="str">
        <f t="shared" si="6"/>
        <v>Jill</v>
      </c>
      <c r="H82" s="41"/>
      <c r="I82" s="222">
        <v>0.014583333333333332</v>
      </c>
      <c r="J82" s="109">
        <f t="shared" si="7"/>
        <v>0.009722222222222224</v>
      </c>
      <c r="K82" s="109">
        <v>0.009722222222222222</v>
      </c>
      <c r="L82" s="109">
        <v>0.01076388888888889</v>
      </c>
      <c r="M82" s="109">
        <v>0.01076388888888889</v>
      </c>
      <c r="N82" s="109">
        <v>0.01076388888888889</v>
      </c>
      <c r="O82" s="109"/>
      <c r="P82" s="109"/>
      <c r="Q82" s="109"/>
      <c r="R82" s="109"/>
      <c r="S82" s="109"/>
      <c r="T82" s="109"/>
      <c r="U82" s="109"/>
      <c r="V82" s="85"/>
      <c r="W82" s="177"/>
      <c r="X82" s="81"/>
    </row>
    <row r="83" spans="1:24" ht="15" customHeight="1">
      <c r="A83" s="41">
        <v>80</v>
      </c>
      <c r="B83" s="82">
        <v>471</v>
      </c>
      <c r="C83" s="41" t="s">
        <v>75</v>
      </c>
      <c r="D83" s="178" t="s">
        <v>82</v>
      </c>
      <c r="E83" s="41"/>
      <c r="F83" s="41" t="str">
        <f t="shared" si="5"/>
        <v>Marsh, </v>
      </c>
      <c r="G83" s="41" t="str">
        <f t="shared" si="6"/>
        <v>Christine</v>
      </c>
      <c r="H83" s="41"/>
      <c r="I83" s="222">
        <v>0.015972222222222224</v>
      </c>
      <c r="J83" s="109">
        <f t="shared" si="7"/>
        <v>0.008333333333333331</v>
      </c>
      <c r="K83" s="109">
        <v>0.007291666666666666</v>
      </c>
      <c r="L83" s="109">
        <v>0.006597222222222222</v>
      </c>
      <c r="M83" s="109">
        <v>0.0062499999999999995</v>
      </c>
      <c r="N83" s="109">
        <v>0.006423611111111112</v>
      </c>
      <c r="O83" s="109"/>
      <c r="P83" s="109"/>
      <c r="Q83" s="109"/>
      <c r="R83" s="109"/>
      <c r="S83" s="109"/>
      <c r="T83" s="109"/>
      <c r="U83" s="109"/>
      <c r="V83" s="85"/>
      <c r="W83" s="177"/>
      <c r="X83" s="81"/>
    </row>
    <row r="84" spans="1:24" ht="15" customHeight="1">
      <c r="A84" s="41">
        <v>81</v>
      </c>
      <c r="B84" s="82">
        <v>472</v>
      </c>
      <c r="C84" s="41" t="s">
        <v>31</v>
      </c>
      <c r="D84" s="178" t="s">
        <v>91</v>
      </c>
      <c r="E84" s="41"/>
      <c r="F84" s="41" t="str">
        <f t="shared" si="5"/>
        <v>Mason, </v>
      </c>
      <c r="G84" s="41" t="str">
        <f t="shared" si="6"/>
        <v>Claire</v>
      </c>
      <c r="H84" s="41"/>
      <c r="I84" s="222">
        <v>0.01423611111111111</v>
      </c>
      <c r="J84" s="109">
        <f t="shared" si="7"/>
        <v>0.010069444444444445</v>
      </c>
      <c r="K84" s="109">
        <v>0.009895833333333333</v>
      </c>
      <c r="L84" s="108">
        <v>0.010069444444444445</v>
      </c>
      <c r="M84" s="108">
        <v>0.010069444444444445</v>
      </c>
      <c r="N84" s="108">
        <v>0.010416666666666666</v>
      </c>
      <c r="O84" s="109"/>
      <c r="P84" s="109"/>
      <c r="Q84" s="109"/>
      <c r="R84" s="109"/>
      <c r="S84" s="109"/>
      <c r="T84" s="109"/>
      <c r="U84" s="109"/>
      <c r="V84" s="85"/>
      <c r="W84" s="177"/>
      <c r="X84" s="81"/>
    </row>
    <row r="85" spans="1:24" ht="15" customHeight="1">
      <c r="A85" s="41">
        <v>82</v>
      </c>
      <c r="B85" s="82">
        <v>473</v>
      </c>
      <c r="C85" s="41" t="s">
        <v>59</v>
      </c>
      <c r="D85" s="178" t="s">
        <v>100</v>
      </c>
      <c r="E85" s="41"/>
      <c r="F85" s="41" t="str">
        <f t="shared" si="5"/>
        <v>Maxwell, </v>
      </c>
      <c r="G85" s="41" t="str">
        <f t="shared" si="6"/>
        <v>Glen</v>
      </c>
      <c r="H85" s="41"/>
      <c r="I85" s="222">
        <v>0.016840277777777777</v>
      </c>
      <c r="J85" s="109">
        <f t="shared" si="7"/>
        <v>0.007465277777777779</v>
      </c>
      <c r="K85" s="109">
        <v>0.007465277777777778</v>
      </c>
      <c r="L85" s="109">
        <v>0.007465277777777778</v>
      </c>
      <c r="M85" s="109">
        <v>0.007465277777777778</v>
      </c>
      <c r="N85" s="109">
        <v>0.007465277777777778</v>
      </c>
      <c r="O85" s="109"/>
      <c r="P85" s="109"/>
      <c r="Q85" s="109"/>
      <c r="R85" s="109"/>
      <c r="S85" s="109"/>
      <c r="T85" s="109"/>
      <c r="U85" s="109"/>
      <c r="V85" s="85"/>
      <c r="W85" s="177"/>
      <c r="X85" s="81"/>
    </row>
    <row r="86" spans="1:24" ht="15" customHeight="1">
      <c r="A86" s="41">
        <v>83</v>
      </c>
      <c r="B86" s="82">
        <v>474</v>
      </c>
      <c r="C86" s="41" t="s">
        <v>48</v>
      </c>
      <c r="D86" s="178" t="s">
        <v>102</v>
      </c>
      <c r="E86" s="41"/>
      <c r="F86" s="41" t="str">
        <f t="shared" si="5"/>
        <v>McGarry, </v>
      </c>
      <c r="G86" s="41" t="str">
        <f t="shared" si="6"/>
        <v>David</v>
      </c>
      <c r="H86" s="41"/>
      <c r="I86" s="222">
        <v>0.01579861111111111</v>
      </c>
      <c r="J86" s="109">
        <f t="shared" si="7"/>
        <v>0.008506944444444445</v>
      </c>
      <c r="K86" s="109">
        <v>0.008506944444444444</v>
      </c>
      <c r="L86" s="109">
        <v>0.008506944444444444</v>
      </c>
      <c r="M86" s="109">
        <v>0.008506944444444444</v>
      </c>
      <c r="N86" s="109">
        <v>0.008506944444444444</v>
      </c>
      <c r="O86" s="109"/>
      <c r="P86" s="109"/>
      <c r="Q86" s="109"/>
      <c r="R86" s="109"/>
      <c r="S86" s="109"/>
      <c r="T86" s="109"/>
      <c r="U86" s="109"/>
      <c r="V86" s="85"/>
      <c r="W86" s="177"/>
      <c r="X86" s="81"/>
    </row>
    <row r="87" spans="1:24" ht="15" customHeight="1">
      <c r="A87" s="41">
        <v>84</v>
      </c>
      <c r="B87" s="82">
        <v>475</v>
      </c>
      <c r="C87" s="41" t="s">
        <v>171</v>
      </c>
      <c r="D87" s="178" t="s">
        <v>99</v>
      </c>
      <c r="E87" s="41"/>
      <c r="F87" s="41" t="str">
        <f t="shared" si="5"/>
        <v>McKenna, </v>
      </c>
      <c r="G87" s="41" t="str">
        <f t="shared" si="6"/>
        <v>Michael</v>
      </c>
      <c r="H87" s="41"/>
      <c r="I87" s="222">
        <v>0.013541666666666667</v>
      </c>
      <c r="J87" s="109">
        <f t="shared" si="7"/>
        <v>0.010763888888888889</v>
      </c>
      <c r="K87" s="109">
        <v>0.01076388888888889</v>
      </c>
      <c r="L87" s="109">
        <v>0.01076388888888889</v>
      </c>
      <c r="M87" s="109">
        <v>0.01076388888888889</v>
      </c>
      <c r="N87" s="109">
        <v>0.01076388888888889</v>
      </c>
      <c r="O87" s="109"/>
      <c r="P87" s="109"/>
      <c r="Q87" s="109"/>
      <c r="R87" s="109"/>
      <c r="S87" s="109"/>
      <c r="T87" s="109"/>
      <c r="U87" s="109"/>
      <c r="V87" s="85"/>
      <c r="W87" s="177"/>
      <c r="X87" s="81"/>
    </row>
    <row r="88" spans="1:24" ht="15" customHeight="1">
      <c r="A88" s="41">
        <v>85</v>
      </c>
      <c r="B88" s="82">
        <v>476</v>
      </c>
      <c r="C88" s="41" t="s">
        <v>176</v>
      </c>
      <c r="D88" s="178" t="s">
        <v>91</v>
      </c>
      <c r="E88" s="41"/>
      <c r="F88" s="41" t="str">
        <f t="shared" si="5"/>
        <v>McNeil, </v>
      </c>
      <c r="G88" s="41" t="str">
        <f t="shared" si="6"/>
        <v>Louise</v>
      </c>
      <c r="H88" s="41"/>
      <c r="I88" s="222">
        <v>0.015104166666666667</v>
      </c>
      <c r="J88" s="109">
        <f t="shared" si="7"/>
        <v>0.00920138888888889</v>
      </c>
      <c r="K88" s="109">
        <v>0.00920138888888889</v>
      </c>
      <c r="L88" s="108">
        <v>0.009375</v>
      </c>
      <c r="M88" s="109">
        <v>0.009722222222222222</v>
      </c>
      <c r="N88" s="109">
        <v>0.010069444444444445</v>
      </c>
      <c r="O88" s="109"/>
      <c r="P88" s="109"/>
      <c r="Q88" s="109"/>
      <c r="R88" s="109"/>
      <c r="S88" s="109"/>
      <c r="T88" s="109"/>
      <c r="U88" s="109"/>
      <c r="V88" s="85"/>
      <c r="W88" s="177"/>
      <c r="X88" s="81"/>
    </row>
    <row r="89" spans="1:24" ht="15" customHeight="1">
      <c r="A89" s="41">
        <v>86</v>
      </c>
      <c r="B89" s="82">
        <v>477</v>
      </c>
      <c r="C89" s="41" t="s">
        <v>65</v>
      </c>
      <c r="D89" s="178" t="s">
        <v>78</v>
      </c>
      <c r="E89" s="41"/>
      <c r="F89" s="41" t="str">
        <f t="shared" si="5"/>
        <v>Moffett, </v>
      </c>
      <c r="G89" s="41" t="str">
        <f t="shared" si="6"/>
        <v>Tom</v>
      </c>
      <c r="H89" s="41"/>
      <c r="I89" s="222">
        <v>0.01423611111111111</v>
      </c>
      <c r="J89" s="109">
        <f t="shared" si="7"/>
        <v>0.010069444444444445</v>
      </c>
      <c r="K89" s="109">
        <v>0.010937500000000001</v>
      </c>
      <c r="L89" s="108">
        <v>0.010590277777777777</v>
      </c>
      <c r="M89" s="108">
        <v>0.010416666666666666</v>
      </c>
      <c r="N89" s="108">
        <v>0.010416666666666666</v>
      </c>
      <c r="O89" s="108"/>
      <c r="P89" s="108"/>
      <c r="Q89" s="108"/>
      <c r="R89" s="108"/>
      <c r="S89" s="108"/>
      <c r="T89" s="108"/>
      <c r="U89" s="108"/>
      <c r="V89" s="85"/>
      <c r="W89" s="177"/>
      <c r="X89" s="81"/>
    </row>
    <row r="90" spans="1:24" ht="15" customHeight="1">
      <c r="A90" s="41">
        <v>87</v>
      </c>
      <c r="B90" s="82">
        <v>478</v>
      </c>
      <c r="C90" s="41" t="s">
        <v>145</v>
      </c>
      <c r="D90" s="178" t="s">
        <v>241</v>
      </c>
      <c r="E90" s="41"/>
      <c r="F90" s="41" t="str">
        <f t="shared" si="5"/>
        <v>Morris, </v>
      </c>
      <c r="G90" s="41" t="str">
        <f t="shared" si="6"/>
        <v>Rob</v>
      </c>
      <c r="H90" s="41"/>
      <c r="I90" s="222">
        <v>0.010416666666666666</v>
      </c>
      <c r="J90" s="109">
        <f t="shared" si="7"/>
        <v>0.01388888888888889</v>
      </c>
      <c r="K90" s="109">
        <v>0.013715277777777778</v>
      </c>
      <c r="L90" s="109">
        <v>0.013715277777777778</v>
      </c>
      <c r="M90" s="109">
        <v>0.013888888888888888</v>
      </c>
      <c r="N90" s="109">
        <v>0.014409722222222221</v>
      </c>
      <c r="O90" s="109"/>
      <c r="P90" s="109"/>
      <c r="Q90" s="109"/>
      <c r="R90" s="109"/>
      <c r="S90" s="109"/>
      <c r="T90" s="109"/>
      <c r="U90" s="109"/>
      <c r="V90" s="85"/>
      <c r="W90" s="177"/>
      <c r="X90" s="81"/>
    </row>
    <row r="91" spans="1:24" ht="15" customHeight="1">
      <c r="A91" s="41">
        <v>88</v>
      </c>
      <c r="B91" s="82">
        <v>479</v>
      </c>
      <c r="C91" s="41" t="s">
        <v>231</v>
      </c>
      <c r="D91" s="178" t="s">
        <v>99</v>
      </c>
      <c r="E91" s="41"/>
      <c r="F91" s="41" t="str">
        <f t="shared" si="5"/>
        <v>Morris, </v>
      </c>
      <c r="G91" s="41" t="str">
        <f t="shared" si="6"/>
        <v>Shaun</v>
      </c>
      <c r="H91" s="41"/>
      <c r="I91" s="222">
        <v>0.012152777777777778</v>
      </c>
      <c r="J91" s="109">
        <f t="shared" si="7"/>
        <v>0.012152777777777778</v>
      </c>
      <c r="K91" s="109">
        <v>0.012499999999999999</v>
      </c>
      <c r="L91" s="109">
        <v>0.012499999999999999</v>
      </c>
      <c r="M91" s="109">
        <v>0.012499999999999999</v>
      </c>
      <c r="N91" s="109">
        <v>0.012499999999999999</v>
      </c>
      <c r="O91" s="109"/>
      <c r="P91" s="109"/>
      <c r="Q91" s="109"/>
      <c r="R91" s="109"/>
      <c r="S91" s="109"/>
      <c r="T91" s="109"/>
      <c r="U91" s="109"/>
      <c r="V91" s="85"/>
      <c r="W91" s="177"/>
      <c r="X91" s="81"/>
    </row>
    <row r="92" spans="1:24" ht="15" customHeight="1">
      <c r="A92" s="41">
        <v>89</v>
      </c>
      <c r="B92" s="82">
        <v>480</v>
      </c>
      <c r="C92" s="41" t="s">
        <v>196</v>
      </c>
      <c r="D92" s="178" t="s">
        <v>52</v>
      </c>
      <c r="E92" s="41"/>
      <c r="F92" s="41" t="str">
        <f t="shared" si="5"/>
        <v>Munro, </v>
      </c>
      <c r="G92" s="41" t="str">
        <f t="shared" si="6"/>
        <v>Lynn</v>
      </c>
      <c r="H92" s="41"/>
      <c r="I92" s="222">
        <v>0.021180555555555553</v>
      </c>
      <c r="J92" s="109">
        <f t="shared" si="7"/>
        <v>0.0031250000000000028</v>
      </c>
      <c r="K92" s="109">
        <v>0.002951388888888889</v>
      </c>
      <c r="L92" s="109">
        <v>0.002951388888888889</v>
      </c>
      <c r="M92" s="109">
        <v>0.002951388888888889</v>
      </c>
      <c r="N92" s="109">
        <v>0.002951388888888889</v>
      </c>
      <c r="O92" s="108"/>
      <c r="P92" s="108"/>
      <c r="Q92" s="108"/>
      <c r="R92" s="108"/>
      <c r="S92" s="108"/>
      <c r="T92" s="108"/>
      <c r="U92" s="108"/>
      <c r="V92" s="85"/>
      <c r="W92" s="177"/>
      <c r="X92" s="81"/>
    </row>
    <row r="93" spans="1:24" ht="15" customHeight="1">
      <c r="A93" s="41">
        <v>90</v>
      </c>
      <c r="B93" s="82">
        <v>481</v>
      </c>
      <c r="C93" s="41" t="s">
        <v>244</v>
      </c>
      <c r="D93" s="178" t="s">
        <v>54</v>
      </c>
      <c r="E93" s="41"/>
      <c r="F93" s="41" t="str">
        <f t="shared" si="5"/>
        <v>Nicholson, </v>
      </c>
      <c r="G93" s="41" t="str">
        <f t="shared" si="6"/>
        <v>Mark</v>
      </c>
      <c r="H93" s="41"/>
      <c r="I93" s="222">
        <v>0.017361111111111112</v>
      </c>
      <c r="J93" s="109">
        <f t="shared" si="7"/>
        <v>0.006944444444444444</v>
      </c>
      <c r="K93" s="109">
        <v>0.006944444444444444</v>
      </c>
      <c r="L93" s="109">
        <v>0.011805555555555555</v>
      </c>
      <c r="M93" s="109">
        <v>0.011805555555555555</v>
      </c>
      <c r="N93" s="109">
        <v>0.011805555555555555</v>
      </c>
      <c r="O93" s="108"/>
      <c r="P93" s="108"/>
      <c r="Q93" s="108"/>
      <c r="R93" s="108"/>
      <c r="S93" s="108"/>
      <c r="T93" s="108"/>
      <c r="U93" s="108"/>
      <c r="V93" s="85"/>
      <c r="W93" s="177"/>
      <c r="X93" s="81"/>
    </row>
    <row r="94" spans="1:24" ht="15" customHeight="1">
      <c r="A94" s="41">
        <v>91</v>
      </c>
      <c r="B94" s="82">
        <v>482</v>
      </c>
      <c r="C94" s="41" t="s">
        <v>92</v>
      </c>
      <c r="D94" s="178" t="s">
        <v>101</v>
      </c>
      <c r="E94" s="41"/>
      <c r="F94" s="41" t="str">
        <f t="shared" si="5"/>
        <v>Norvell, </v>
      </c>
      <c r="G94" s="41" t="str">
        <f t="shared" si="6"/>
        <v>Paul</v>
      </c>
      <c r="H94" s="41"/>
      <c r="I94" s="222">
        <v>0.010416666666666666</v>
      </c>
      <c r="J94" s="109">
        <f t="shared" si="7"/>
        <v>0.01388888888888889</v>
      </c>
      <c r="K94" s="109">
        <v>0.013888888888888888</v>
      </c>
      <c r="L94" s="108">
        <v>0.013888888888888888</v>
      </c>
      <c r="M94" s="108">
        <v>0.013888888888888888</v>
      </c>
      <c r="N94" s="109">
        <v>0.0140625</v>
      </c>
      <c r="O94" s="109"/>
      <c r="P94" s="109"/>
      <c r="Q94" s="109"/>
      <c r="R94" s="109"/>
      <c r="S94" s="109"/>
      <c r="T94" s="109"/>
      <c r="U94" s="109"/>
      <c r="V94" s="85"/>
      <c r="W94" s="177"/>
      <c r="X94" s="81"/>
    </row>
    <row r="95" spans="1:24" ht="15" customHeight="1">
      <c r="A95" s="41">
        <v>92</v>
      </c>
      <c r="B95" s="82">
        <v>483</v>
      </c>
      <c r="C95" s="41" t="s">
        <v>166</v>
      </c>
      <c r="D95" s="178" t="s">
        <v>203</v>
      </c>
      <c r="E95" s="41"/>
      <c r="F95" s="41" t="str">
        <f t="shared" si="5"/>
        <v>Oliver, </v>
      </c>
      <c r="G95" s="41" t="str">
        <f t="shared" si="6"/>
        <v>Emma</v>
      </c>
      <c r="H95" s="41"/>
      <c r="I95" s="222">
        <v>0.017361111111111112</v>
      </c>
      <c r="J95" s="109">
        <f t="shared" si="7"/>
        <v>0.006944444444444444</v>
      </c>
      <c r="K95" s="109">
        <v>0.005208333333333333</v>
      </c>
      <c r="L95" s="109">
        <v>0.005902777777777778</v>
      </c>
      <c r="M95" s="109">
        <v>0.0062499999999999995</v>
      </c>
      <c r="N95" s="109">
        <v>0.006423611111111112</v>
      </c>
      <c r="O95" s="109"/>
      <c r="P95" s="109"/>
      <c r="Q95" s="109"/>
      <c r="R95" s="109"/>
      <c r="S95" s="109"/>
      <c r="T95" s="109"/>
      <c r="U95" s="109"/>
      <c r="V95" s="85"/>
      <c r="W95" s="177"/>
      <c r="X95" s="81"/>
    </row>
    <row r="96" spans="1:24" ht="15" customHeight="1">
      <c r="A96" s="41">
        <v>93</v>
      </c>
      <c r="B96" s="82">
        <v>484</v>
      </c>
      <c r="C96" s="41" t="s">
        <v>185</v>
      </c>
      <c r="D96" s="178" t="s">
        <v>241</v>
      </c>
      <c r="E96" s="41"/>
      <c r="F96" s="41" t="str">
        <f t="shared" si="5"/>
        <v>Pattison, </v>
      </c>
      <c r="G96" s="41" t="str">
        <f t="shared" si="6"/>
        <v>Andy</v>
      </c>
      <c r="H96" s="41"/>
      <c r="I96" s="222">
        <v>0.013020833333333334</v>
      </c>
      <c r="J96" s="109">
        <f t="shared" si="7"/>
        <v>0.011284722222222222</v>
      </c>
      <c r="K96" s="109">
        <v>0.012326388888888888</v>
      </c>
      <c r="L96" s="109">
        <v>0.012152777777777778</v>
      </c>
      <c r="M96" s="109">
        <v>0.012152777777777778</v>
      </c>
      <c r="N96" s="109">
        <v>0.012152777777777778</v>
      </c>
      <c r="O96" s="109"/>
      <c r="P96" s="109"/>
      <c r="Q96" s="109"/>
      <c r="R96" s="109"/>
      <c r="S96" s="109"/>
      <c r="T96" s="109"/>
      <c r="U96" s="109"/>
      <c r="V96" s="85"/>
      <c r="W96" s="177"/>
      <c r="X96" s="81"/>
    </row>
    <row r="97" spans="1:24" ht="15" customHeight="1">
      <c r="A97" s="41">
        <v>94</v>
      </c>
      <c r="B97" s="82">
        <v>485</v>
      </c>
      <c r="C97" s="41" t="s">
        <v>195</v>
      </c>
      <c r="D97" s="178" t="s">
        <v>64</v>
      </c>
      <c r="E97" s="41"/>
      <c r="F97" s="41" t="str">
        <f t="shared" si="5"/>
        <v>Pearson, </v>
      </c>
      <c r="G97" s="41" t="str">
        <f t="shared" si="6"/>
        <v>Nic</v>
      </c>
      <c r="H97" s="41"/>
      <c r="I97" s="222">
        <v>0.011284722222222222</v>
      </c>
      <c r="J97" s="109">
        <f t="shared" si="7"/>
        <v>0.013020833333333334</v>
      </c>
      <c r="K97" s="109">
        <v>0.013020833333333334</v>
      </c>
      <c r="L97" s="109">
        <v>0.013020833333333334</v>
      </c>
      <c r="M97" s="108">
        <v>0.012499999999999999</v>
      </c>
      <c r="N97" s="109">
        <v>0.012152777777777778</v>
      </c>
      <c r="O97" s="109"/>
      <c r="P97" s="109"/>
      <c r="Q97" s="109"/>
      <c r="R97" s="109"/>
      <c r="S97" s="109"/>
      <c r="T97" s="109"/>
      <c r="U97" s="109"/>
      <c r="V97" s="85"/>
      <c r="W97" s="177"/>
      <c r="X97" s="81"/>
    </row>
    <row r="98" spans="1:24" ht="15" customHeight="1">
      <c r="A98" s="41">
        <v>95</v>
      </c>
      <c r="B98" s="82">
        <v>486</v>
      </c>
      <c r="C98" s="41" t="s">
        <v>201</v>
      </c>
      <c r="D98" s="178" t="s">
        <v>123</v>
      </c>
      <c r="E98" s="41"/>
      <c r="F98" s="41" t="str">
        <f t="shared" si="5"/>
        <v>Rhodes, </v>
      </c>
      <c r="G98" s="41" t="str">
        <f t="shared" si="6"/>
        <v>Robert</v>
      </c>
      <c r="H98" s="41"/>
      <c r="I98" s="222">
        <v>0.011805555555555555</v>
      </c>
      <c r="J98" s="109">
        <f t="shared" si="7"/>
        <v>0.0125</v>
      </c>
      <c r="K98" s="83">
        <v>0.01267361111111111</v>
      </c>
      <c r="L98" s="83">
        <v>0.01267361111111111</v>
      </c>
      <c r="M98" s="83">
        <v>0.012847222222222223</v>
      </c>
      <c r="N98" s="83">
        <v>0.012847222222222223</v>
      </c>
      <c r="O98" s="83"/>
      <c r="P98" s="83"/>
      <c r="Q98" s="83"/>
      <c r="R98" s="83"/>
      <c r="S98" s="83"/>
      <c r="T98" s="83"/>
      <c r="U98" s="83"/>
      <c r="V98" s="85"/>
      <c r="W98" s="177"/>
      <c r="X98" s="81"/>
    </row>
    <row r="99" spans="1:24" ht="15" customHeight="1">
      <c r="A99" s="41">
        <v>96</v>
      </c>
      <c r="B99" s="82">
        <v>487</v>
      </c>
      <c r="C99" s="41" t="s">
        <v>60</v>
      </c>
      <c r="D99" s="178" t="s">
        <v>128</v>
      </c>
      <c r="E99" s="41"/>
      <c r="F99" s="41" t="str">
        <f t="shared" si="5"/>
        <v>Ridley, </v>
      </c>
      <c r="G99" s="41" t="str">
        <f t="shared" si="6"/>
        <v>Paul</v>
      </c>
      <c r="H99" s="41"/>
      <c r="I99" s="222">
        <v>0.016319444444444445</v>
      </c>
      <c r="J99" s="109">
        <f t="shared" si="7"/>
        <v>0.00798611111111111</v>
      </c>
      <c r="K99" s="109">
        <v>0.008333333333333333</v>
      </c>
      <c r="L99" s="109">
        <v>0.008333333333333333</v>
      </c>
      <c r="M99" s="109">
        <v>0.008333333333333333</v>
      </c>
      <c r="N99" s="109">
        <v>0.0078125</v>
      </c>
      <c r="O99" s="109"/>
      <c r="P99" s="109"/>
      <c r="Q99" s="109"/>
      <c r="R99" s="109"/>
      <c r="S99" s="109"/>
      <c r="T99" s="109"/>
      <c r="U99" s="109"/>
      <c r="V99" s="85"/>
      <c r="W99" s="177"/>
      <c r="X99" s="81"/>
    </row>
    <row r="100" spans="1:24" ht="15" customHeight="1">
      <c r="A100" s="41">
        <v>97</v>
      </c>
      <c r="B100" s="82">
        <v>488</v>
      </c>
      <c r="C100" s="41" t="s">
        <v>232</v>
      </c>
      <c r="D100" s="178" t="s">
        <v>124</v>
      </c>
      <c r="E100" s="41"/>
      <c r="F100" s="41" t="str">
        <f t="shared" si="5"/>
        <v>Robinson, </v>
      </c>
      <c r="G100" s="41" t="str">
        <f t="shared" si="6"/>
        <v>Adam</v>
      </c>
      <c r="H100" s="41"/>
      <c r="I100" s="222">
        <v>0.013541666666666667</v>
      </c>
      <c r="J100" s="109">
        <f t="shared" si="7"/>
        <v>0.010763888888888889</v>
      </c>
      <c r="K100" s="109">
        <v>0.010416666666666666</v>
      </c>
      <c r="L100" s="109">
        <v>0.010416666666666666</v>
      </c>
      <c r="M100" s="109">
        <v>0.010416666666666666</v>
      </c>
      <c r="N100" s="109">
        <v>0.010416666666666666</v>
      </c>
      <c r="O100" s="109"/>
      <c r="P100" s="109"/>
      <c r="Q100" s="109"/>
      <c r="R100" s="109"/>
      <c r="S100" s="109"/>
      <c r="T100" s="109"/>
      <c r="U100" s="109"/>
      <c r="V100" s="85"/>
      <c r="W100" s="177"/>
      <c r="X100" s="81"/>
    </row>
    <row r="101" spans="1:24" ht="15" customHeight="1">
      <c r="A101" s="41">
        <v>98</v>
      </c>
      <c r="B101" s="82">
        <v>489</v>
      </c>
      <c r="C101" s="41" t="s">
        <v>88</v>
      </c>
      <c r="D101" s="178" t="s">
        <v>81</v>
      </c>
      <c r="E101" s="41"/>
      <c r="F101" s="41" t="str">
        <f t="shared" si="5"/>
        <v>Rudkin, </v>
      </c>
      <c r="G101" s="41" t="str">
        <f t="shared" si="6"/>
        <v>Mark</v>
      </c>
      <c r="H101" s="41"/>
      <c r="I101" s="222">
        <v>0.011631944444444445</v>
      </c>
      <c r="J101" s="109">
        <f t="shared" si="7"/>
        <v>0.012673611111111111</v>
      </c>
      <c r="K101" s="109">
        <v>0.01267361111111111</v>
      </c>
      <c r="L101" s="108">
        <v>0.01267361111111111</v>
      </c>
      <c r="M101" s="108">
        <v>0.01267361111111111</v>
      </c>
      <c r="N101" s="109">
        <v>0.01267361111111111</v>
      </c>
      <c r="O101" s="109"/>
      <c r="P101" s="109"/>
      <c r="Q101" s="109"/>
      <c r="R101" s="109"/>
      <c r="S101" s="109"/>
      <c r="T101" s="109"/>
      <c r="U101" s="109"/>
      <c r="V101" s="85"/>
      <c r="W101" s="177"/>
      <c r="X101" s="81"/>
    </row>
    <row r="102" spans="1:24" ht="15" customHeight="1">
      <c r="A102" s="41">
        <v>99</v>
      </c>
      <c r="B102" s="82">
        <v>490</v>
      </c>
      <c r="C102" s="41" t="s">
        <v>35</v>
      </c>
      <c r="D102" s="178" t="s">
        <v>147</v>
      </c>
      <c r="E102" s="41"/>
      <c r="F102" s="41" t="str">
        <f t="shared" si="5"/>
        <v>Scorer, </v>
      </c>
      <c r="G102" s="41" t="str">
        <f t="shared" si="6"/>
        <v>Lisa</v>
      </c>
      <c r="H102" s="41"/>
      <c r="I102" s="222">
        <v>0.013368055555555557</v>
      </c>
      <c r="J102" s="109">
        <f t="shared" si="7"/>
        <v>0.0109375</v>
      </c>
      <c r="K102" s="109">
        <v>0.010937500000000001</v>
      </c>
      <c r="L102" s="109">
        <v>0.010937500000000001</v>
      </c>
      <c r="M102" s="109">
        <v>0.010590277777777777</v>
      </c>
      <c r="N102" s="109">
        <v>0.010590277777777777</v>
      </c>
      <c r="O102" s="109"/>
      <c r="P102" s="109"/>
      <c r="Q102" s="109"/>
      <c r="R102" s="109"/>
      <c r="S102" s="109"/>
      <c r="T102" s="109"/>
      <c r="U102" s="109"/>
      <c r="V102" s="85"/>
      <c r="W102" s="177"/>
      <c r="X102" s="81"/>
    </row>
    <row r="103" spans="1:24" ht="15" customHeight="1">
      <c r="A103" s="41">
        <v>100</v>
      </c>
      <c r="B103" s="82">
        <v>491</v>
      </c>
      <c r="C103" s="41" t="s">
        <v>37</v>
      </c>
      <c r="D103" s="178" t="s">
        <v>128</v>
      </c>
      <c r="E103" s="41"/>
      <c r="F103" s="41" t="str">
        <f t="shared" si="5"/>
        <v>Scott, </v>
      </c>
      <c r="G103" s="41" t="str">
        <f t="shared" si="6"/>
        <v>Martin</v>
      </c>
      <c r="H103" s="41"/>
      <c r="I103" s="222">
        <v>0.011631944444444445</v>
      </c>
      <c r="J103" s="109">
        <f t="shared" si="7"/>
        <v>0.012673611111111111</v>
      </c>
      <c r="K103" s="109">
        <v>0.01267361111111111</v>
      </c>
      <c r="L103" s="109">
        <v>0.01267361111111111</v>
      </c>
      <c r="M103" s="109">
        <v>0.01267361111111111</v>
      </c>
      <c r="N103" s="109">
        <v>0.01267361111111111</v>
      </c>
      <c r="O103" s="109"/>
      <c r="P103" s="109"/>
      <c r="Q103" s="109"/>
      <c r="R103" s="109"/>
      <c r="S103" s="109"/>
      <c r="T103" s="109"/>
      <c r="U103" s="109"/>
      <c r="V103" s="85"/>
      <c r="W103" s="177"/>
      <c r="X103" s="81"/>
    </row>
    <row r="104" spans="1:24" ht="15" customHeight="1">
      <c r="A104" s="41">
        <v>101</v>
      </c>
      <c r="B104" s="82">
        <v>492</v>
      </c>
      <c r="C104" s="130" t="s">
        <v>94</v>
      </c>
      <c r="D104" s="178" t="s">
        <v>101</v>
      </c>
      <c r="E104" s="41"/>
      <c r="F104" s="41" t="str">
        <f t="shared" si="5"/>
        <v>Shields, </v>
      </c>
      <c r="G104" s="41" t="str">
        <f t="shared" si="6"/>
        <v>David</v>
      </c>
      <c r="H104" s="41"/>
      <c r="I104" s="222">
        <v>0.011458333333333334</v>
      </c>
      <c r="J104" s="109">
        <f t="shared" si="7"/>
        <v>0.012847222222222222</v>
      </c>
      <c r="K104" s="109">
        <v>0.013194444444444444</v>
      </c>
      <c r="L104" s="109">
        <v>0.013715277777777778</v>
      </c>
      <c r="M104" s="109">
        <v>0.013541666666666667</v>
      </c>
      <c r="N104" s="109">
        <v>0.013715277777777778</v>
      </c>
      <c r="O104" s="109"/>
      <c r="P104" s="109"/>
      <c r="Q104" s="109"/>
      <c r="R104" s="109"/>
      <c r="S104" s="109"/>
      <c r="T104" s="109"/>
      <c r="U104" s="109"/>
      <c r="V104" s="85"/>
      <c r="W104" s="177"/>
      <c r="X104" s="81"/>
    </row>
    <row r="105" spans="1:24" ht="15" customHeight="1">
      <c r="A105" s="41">
        <v>102</v>
      </c>
      <c r="B105" s="82">
        <v>493</v>
      </c>
      <c r="C105" s="41" t="s">
        <v>178</v>
      </c>
      <c r="D105" s="178" t="s">
        <v>83</v>
      </c>
      <c r="E105" s="41"/>
      <c r="F105" s="41" t="str">
        <f t="shared" si="5"/>
        <v>Skelton, </v>
      </c>
      <c r="G105" s="41" t="str">
        <f t="shared" si="6"/>
        <v>Annette</v>
      </c>
      <c r="H105" s="41"/>
      <c r="I105" s="222">
        <v>0.02013888888888889</v>
      </c>
      <c r="J105" s="109">
        <f t="shared" si="7"/>
        <v>0.004166666666666666</v>
      </c>
      <c r="K105" s="109">
        <v>0.003993055555555556</v>
      </c>
      <c r="L105" s="109">
        <v>0.003993055555555556</v>
      </c>
      <c r="M105" s="109">
        <v>0.003993055555555556</v>
      </c>
      <c r="N105" s="109">
        <v>0.004166666666666667</v>
      </c>
      <c r="O105" s="109"/>
      <c r="P105" s="109"/>
      <c r="Q105" s="109"/>
      <c r="R105" s="109"/>
      <c r="S105" s="109"/>
      <c r="T105" s="109"/>
      <c r="U105" s="109"/>
      <c r="V105" s="85"/>
      <c r="W105" s="177"/>
      <c r="X105" s="81"/>
    </row>
    <row r="106" spans="1:24" ht="15" customHeight="1">
      <c r="A106" s="41">
        <v>103</v>
      </c>
      <c r="B106" s="82">
        <v>494</v>
      </c>
      <c r="C106" s="41" t="s">
        <v>175</v>
      </c>
      <c r="D106" s="178" t="s">
        <v>102</v>
      </c>
      <c r="E106" s="41"/>
      <c r="F106" s="41" t="str">
        <f t="shared" si="5"/>
        <v>Smith, </v>
      </c>
      <c r="G106" s="41" t="str">
        <f t="shared" si="6"/>
        <v>Karen</v>
      </c>
      <c r="H106" s="41"/>
      <c r="I106" s="222">
        <v>0.019791666666666666</v>
      </c>
      <c r="J106" s="109">
        <f t="shared" si="7"/>
        <v>0.00451388888888889</v>
      </c>
      <c r="K106" s="109">
        <v>0.004513888888888889</v>
      </c>
      <c r="L106" s="108">
        <v>0.0038194444444444443</v>
      </c>
      <c r="M106" s="109">
        <v>0.004513888888888889</v>
      </c>
      <c r="N106" s="109">
        <v>0.004513888888888889</v>
      </c>
      <c r="O106" s="109"/>
      <c r="P106" s="109"/>
      <c r="Q106" s="109"/>
      <c r="R106" s="109"/>
      <c r="S106" s="109"/>
      <c r="T106" s="109"/>
      <c r="U106" s="109"/>
      <c r="V106" s="85"/>
      <c r="W106" s="177"/>
      <c r="X106" s="81"/>
    </row>
    <row r="107" spans="1:24" ht="15" customHeight="1">
      <c r="A107" s="41">
        <v>104</v>
      </c>
      <c r="B107" s="82">
        <v>495</v>
      </c>
      <c r="C107" s="41" t="s">
        <v>233</v>
      </c>
      <c r="D107" s="179" t="s">
        <v>147</v>
      </c>
      <c r="E107" s="41"/>
      <c r="F107" s="41" t="str">
        <f aca="true" t="shared" si="8" ref="F107:F145">LEFT(C107,(SEARCH(" ",C107)))</f>
        <v>Southern, </v>
      </c>
      <c r="G107" s="41" t="str">
        <f aca="true" t="shared" si="9" ref="G107:G145">MID(C107,(SEARCH(" ",C107)+1),20)</f>
        <v>Clair</v>
      </c>
      <c r="H107" s="41"/>
      <c r="I107" s="222">
        <v>0.014583333333333332</v>
      </c>
      <c r="J107" s="109">
        <f t="shared" si="7"/>
        <v>0.009722222222222224</v>
      </c>
      <c r="K107" s="109">
        <v>0.006944444444444444</v>
      </c>
      <c r="L107" s="109">
        <v>0.006944444444444444</v>
      </c>
      <c r="M107" s="109">
        <v>0.006944444444444444</v>
      </c>
      <c r="N107" s="109">
        <v>0.006944444444444444</v>
      </c>
      <c r="O107" s="109"/>
      <c r="P107" s="109"/>
      <c r="Q107" s="109"/>
      <c r="R107" s="109"/>
      <c r="S107" s="109"/>
      <c r="T107" s="109"/>
      <c r="U107" s="109"/>
      <c r="V107" s="85"/>
      <c r="W107" s="177"/>
      <c r="X107" s="81"/>
    </row>
    <row r="108" spans="1:24" ht="15" customHeight="1">
      <c r="A108" s="41">
        <v>105</v>
      </c>
      <c r="B108" s="82">
        <v>496</v>
      </c>
      <c r="C108" s="41" t="s">
        <v>211</v>
      </c>
      <c r="D108" s="178" t="s">
        <v>100</v>
      </c>
      <c r="E108" s="41"/>
      <c r="F108" s="41" t="str">
        <f t="shared" si="8"/>
        <v>Southworth, </v>
      </c>
      <c r="G108" s="41" t="str">
        <f t="shared" si="9"/>
        <v>Jade</v>
      </c>
      <c r="H108" s="41"/>
      <c r="I108" s="222">
        <v>0.013541666666666667</v>
      </c>
      <c r="J108" s="109">
        <f t="shared" si="7"/>
        <v>0.010763888888888889</v>
      </c>
      <c r="K108" s="109">
        <v>0.010590277777777777</v>
      </c>
      <c r="L108" s="109">
        <v>0.010416666666666666</v>
      </c>
      <c r="M108" s="109">
        <v>0.01076388888888889</v>
      </c>
      <c r="N108" s="109">
        <v>0.010937500000000001</v>
      </c>
      <c r="O108" s="109"/>
      <c r="P108" s="109"/>
      <c r="Q108" s="109"/>
      <c r="R108" s="109"/>
      <c r="S108" s="109"/>
      <c r="T108" s="109"/>
      <c r="U108" s="109"/>
      <c r="V108" s="85"/>
      <c r="W108" s="177"/>
      <c r="X108" s="81"/>
    </row>
    <row r="109" spans="1:24" ht="15" customHeight="1">
      <c r="A109" s="41">
        <v>106</v>
      </c>
      <c r="B109" s="82">
        <v>497</v>
      </c>
      <c r="C109" s="41" t="s">
        <v>67</v>
      </c>
      <c r="D109" s="178" t="s">
        <v>78</v>
      </c>
      <c r="E109" s="41"/>
      <c r="F109" s="41" t="str">
        <f t="shared" si="8"/>
        <v>Stafford, </v>
      </c>
      <c r="G109" s="41" t="str">
        <f t="shared" si="9"/>
        <v>Dayle</v>
      </c>
      <c r="H109" s="41"/>
      <c r="I109" s="222">
        <v>0.01076388888888889</v>
      </c>
      <c r="J109" s="109">
        <f t="shared" si="7"/>
        <v>0.013541666666666665</v>
      </c>
      <c r="K109" s="109">
        <v>0.013368055555555557</v>
      </c>
      <c r="L109" s="109">
        <v>0.013368055555555557</v>
      </c>
      <c r="M109" s="109">
        <v>0.013368055555555557</v>
      </c>
      <c r="N109" s="109">
        <v>0.013368055555555557</v>
      </c>
      <c r="O109" s="109"/>
      <c r="P109" s="109"/>
      <c r="Q109" s="109"/>
      <c r="R109" s="109"/>
      <c r="S109" s="109"/>
      <c r="T109" s="109"/>
      <c r="U109" s="109"/>
      <c r="V109" s="85"/>
      <c r="W109" s="177"/>
      <c r="X109" s="81"/>
    </row>
    <row r="110" spans="1:24" ht="15" customHeight="1">
      <c r="A110" s="41">
        <v>107</v>
      </c>
      <c r="B110" s="82">
        <v>498</v>
      </c>
      <c r="C110" s="41" t="s">
        <v>143</v>
      </c>
      <c r="D110" s="178" t="s">
        <v>102</v>
      </c>
      <c r="E110" s="41"/>
      <c r="F110" s="41" t="str">
        <f t="shared" si="8"/>
        <v>Stafford, </v>
      </c>
      <c r="G110" s="41" t="str">
        <f t="shared" si="9"/>
        <v>Sharon</v>
      </c>
      <c r="H110" s="41"/>
      <c r="I110" s="222">
        <v>0.01579861111111111</v>
      </c>
      <c r="J110" s="109">
        <f t="shared" si="7"/>
        <v>0.008506944444444445</v>
      </c>
      <c r="K110" s="109">
        <v>0.008159722222222223</v>
      </c>
      <c r="L110" s="109">
        <v>0.0078125</v>
      </c>
      <c r="M110" s="109">
        <v>0.0078125</v>
      </c>
      <c r="N110" s="109">
        <v>0.0078125</v>
      </c>
      <c r="O110" s="109"/>
      <c r="P110" s="109"/>
      <c r="Q110" s="109"/>
      <c r="R110" s="109"/>
      <c r="S110" s="109"/>
      <c r="T110" s="109"/>
      <c r="U110" s="109"/>
      <c r="V110" s="85"/>
      <c r="W110" s="177"/>
      <c r="X110" s="81"/>
    </row>
    <row r="111" spans="1:24" ht="15" customHeight="1">
      <c r="A111" s="41">
        <v>108</v>
      </c>
      <c r="B111" s="82">
        <v>499</v>
      </c>
      <c r="C111" s="41" t="s">
        <v>55</v>
      </c>
      <c r="D111" s="178" t="s">
        <v>100</v>
      </c>
      <c r="E111" s="41"/>
      <c r="F111" s="41" t="str">
        <f t="shared" si="8"/>
        <v>Stamp, </v>
      </c>
      <c r="G111" s="41" t="str">
        <f t="shared" si="9"/>
        <v>David</v>
      </c>
      <c r="H111" s="41"/>
      <c r="I111" s="222">
        <v>0.013020833333333334</v>
      </c>
      <c r="J111" s="109">
        <f t="shared" si="7"/>
        <v>0.011284722222222222</v>
      </c>
      <c r="K111" s="109">
        <v>0.010937500000000001</v>
      </c>
      <c r="L111" s="109">
        <v>0.010937500000000001</v>
      </c>
      <c r="M111" s="109">
        <v>0.010937500000000001</v>
      </c>
      <c r="N111" s="109">
        <v>0.010937500000000001</v>
      </c>
      <c r="O111" s="109"/>
      <c r="P111" s="109"/>
      <c r="Q111" s="109"/>
      <c r="R111" s="109"/>
      <c r="S111" s="109"/>
      <c r="T111" s="109"/>
      <c r="U111" s="109"/>
      <c r="V111" s="85"/>
      <c r="W111" s="177"/>
      <c r="X111" s="81"/>
    </row>
    <row r="112" spans="1:24" ht="15" customHeight="1">
      <c r="A112" s="41">
        <v>109</v>
      </c>
      <c r="B112" s="82">
        <v>557</v>
      </c>
      <c r="C112" s="41" t="s">
        <v>235</v>
      </c>
      <c r="D112" s="178" t="s">
        <v>100</v>
      </c>
      <c r="E112" s="41"/>
      <c r="F112" s="41" t="str">
        <f t="shared" si="8"/>
        <v>Stephenson, </v>
      </c>
      <c r="G112" s="41" t="str">
        <f t="shared" si="9"/>
        <v>Kerry</v>
      </c>
      <c r="H112" s="41"/>
      <c r="I112" s="222">
        <v>0.015972222222222224</v>
      </c>
      <c r="J112" s="109">
        <f t="shared" si="7"/>
        <v>0.008333333333333331</v>
      </c>
      <c r="K112" s="109">
        <v>0.008333333333333333</v>
      </c>
      <c r="L112" s="109">
        <v>0.008333333333333333</v>
      </c>
      <c r="M112" s="109">
        <v>0.008333333333333333</v>
      </c>
      <c r="N112" s="109">
        <v>0.008333333333333333</v>
      </c>
      <c r="O112" s="109"/>
      <c r="P112" s="109"/>
      <c r="Q112" s="109"/>
      <c r="R112" s="109"/>
      <c r="S112" s="109"/>
      <c r="T112" s="109"/>
      <c r="U112" s="109"/>
      <c r="V112" s="85"/>
      <c r="W112" s="177"/>
      <c r="X112" s="81"/>
    </row>
    <row r="113" spans="1:24" ht="15" customHeight="1">
      <c r="A113" s="41">
        <v>110</v>
      </c>
      <c r="B113" s="82">
        <v>558</v>
      </c>
      <c r="C113" s="41" t="s">
        <v>119</v>
      </c>
      <c r="D113" s="178" t="s">
        <v>51</v>
      </c>
      <c r="E113" s="41"/>
      <c r="F113" s="41" t="str">
        <f t="shared" si="8"/>
        <v>Stevens, </v>
      </c>
      <c r="G113" s="41" t="str">
        <f t="shared" si="9"/>
        <v>Claire</v>
      </c>
      <c r="H113" s="41"/>
      <c r="I113" s="222">
        <v>0.022569444444444444</v>
      </c>
      <c r="J113" s="109">
        <f t="shared" si="7"/>
        <v>0.0017361111111111119</v>
      </c>
      <c r="K113" s="109">
        <v>0</v>
      </c>
      <c r="L113" s="108">
        <v>0</v>
      </c>
      <c r="M113" s="108">
        <v>0</v>
      </c>
      <c r="N113" s="108">
        <v>0</v>
      </c>
      <c r="O113" s="108"/>
      <c r="P113" s="108"/>
      <c r="Q113" s="108"/>
      <c r="R113" s="108"/>
      <c r="S113" s="108"/>
      <c r="T113" s="108"/>
      <c r="U113" s="108"/>
      <c r="V113" s="85"/>
      <c r="W113" s="177"/>
      <c r="X113" s="81"/>
    </row>
    <row r="114" spans="1:24" ht="15" customHeight="1">
      <c r="A114" s="41">
        <v>111</v>
      </c>
      <c r="B114" s="82">
        <v>559</v>
      </c>
      <c r="C114" s="41" t="s">
        <v>76</v>
      </c>
      <c r="D114" s="178" t="s">
        <v>83</v>
      </c>
      <c r="E114" s="41"/>
      <c r="F114" s="41" t="str">
        <f t="shared" si="8"/>
        <v>Stewart, </v>
      </c>
      <c r="G114" s="41" t="str">
        <f t="shared" si="9"/>
        <v>Alan</v>
      </c>
      <c r="H114" s="41"/>
      <c r="I114" s="222">
        <v>0.012152777777777778</v>
      </c>
      <c r="J114" s="109">
        <f t="shared" si="7"/>
        <v>0.012152777777777778</v>
      </c>
      <c r="K114" s="109">
        <v>0.011805555555555555</v>
      </c>
      <c r="L114" s="109">
        <v>0.011805555555555555</v>
      </c>
      <c r="M114" s="109">
        <v>0.011458333333333334</v>
      </c>
      <c r="N114" s="109">
        <v>0.011805555555555555</v>
      </c>
      <c r="O114" s="109"/>
      <c r="P114" s="109"/>
      <c r="Q114" s="109"/>
      <c r="R114" s="109"/>
      <c r="S114" s="109"/>
      <c r="T114" s="109"/>
      <c r="U114" s="109"/>
      <c r="V114" s="85"/>
      <c r="W114" s="177"/>
      <c r="X114" s="81"/>
    </row>
    <row r="115" spans="1:24" ht="15" customHeight="1">
      <c r="A115" s="41">
        <v>112</v>
      </c>
      <c r="B115" s="82">
        <v>560</v>
      </c>
      <c r="C115" s="41" t="s">
        <v>95</v>
      </c>
      <c r="D115" s="178" t="s">
        <v>51</v>
      </c>
      <c r="E115" s="41"/>
      <c r="F115" s="41" t="str">
        <f t="shared" si="8"/>
        <v>Stewart, </v>
      </c>
      <c r="G115" s="41" t="str">
        <f t="shared" si="9"/>
        <v>Janice</v>
      </c>
      <c r="H115" s="41"/>
      <c r="I115" s="222">
        <v>0.013715277777777778</v>
      </c>
      <c r="J115" s="109">
        <f t="shared" si="7"/>
        <v>0.010590277777777778</v>
      </c>
      <c r="K115" s="109">
        <v>0.010590277777777777</v>
      </c>
      <c r="L115" s="109">
        <v>0.010416666666666666</v>
      </c>
      <c r="M115" s="109">
        <v>0.010416666666666666</v>
      </c>
      <c r="N115" s="109">
        <v>0.010590277777777777</v>
      </c>
      <c r="O115" s="109"/>
      <c r="P115" s="109"/>
      <c r="Q115" s="109"/>
      <c r="R115" s="109"/>
      <c r="S115" s="109"/>
      <c r="T115" s="109"/>
      <c r="U115" s="109"/>
      <c r="V115" s="85"/>
      <c r="W115" s="177"/>
      <c r="X115" s="81"/>
    </row>
    <row r="116" spans="1:24" ht="15" customHeight="1">
      <c r="A116" s="41">
        <v>113</v>
      </c>
      <c r="B116" s="82">
        <v>561</v>
      </c>
      <c r="C116" s="41" t="s">
        <v>38</v>
      </c>
      <c r="D116" s="178" t="s">
        <v>91</v>
      </c>
      <c r="E116" s="41"/>
      <c r="F116" s="41" t="str">
        <f t="shared" si="8"/>
        <v>Stobbart, </v>
      </c>
      <c r="G116" s="41" t="str">
        <f t="shared" si="9"/>
        <v>Joanne</v>
      </c>
      <c r="H116" s="41"/>
      <c r="I116" s="222">
        <v>0.017708333333333333</v>
      </c>
      <c r="J116" s="109">
        <f t="shared" si="7"/>
        <v>0.006597222222222223</v>
      </c>
      <c r="K116" s="109">
        <v>0.006597222222222222</v>
      </c>
      <c r="L116" s="109">
        <v>0.006597222222222222</v>
      </c>
      <c r="M116" s="109">
        <v>0.006423611111111112</v>
      </c>
      <c r="N116" s="109">
        <v>0.007291666666666666</v>
      </c>
      <c r="O116" s="109"/>
      <c r="P116" s="109"/>
      <c r="Q116" s="109"/>
      <c r="R116" s="109"/>
      <c r="S116" s="109"/>
      <c r="T116" s="109"/>
      <c r="U116" s="109"/>
      <c r="V116" s="85"/>
      <c r="W116" s="177"/>
      <c r="X116" s="81"/>
    </row>
    <row r="117" spans="1:24" ht="15" customHeight="1">
      <c r="A117" s="41">
        <v>114</v>
      </c>
      <c r="B117" s="82">
        <v>562</v>
      </c>
      <c r="C117" s="41" t="s">
        <v>213</v>
      </c>
      <c r="D117" s="178" t="s">
        <v>124</v>
      </c>
      <c r="E117" s="41"/>
      <c r="F117" s="41" t="str">
        <f t="shared" si="8"/>
        <v>Stott, </v>
      </c>
      <c r="G117" s="41" t="str">
        <f t="shared" si="9"/>
        <v>Michael</v>
      </c>
      <c r="H117" s="41"/>
      <c r="I117" s="222">
        <v>0.009375</v>
      </c>
      <c r="J117" s="109">
        <f t="shared" si="7"/>
        <v>0.014930555555555556</v>
      </c>
      <c r="K117" s="109">
        <v>0.015104166666666667</v>
      </c>
      <c r="L117" s="109">
        <v>0.015104166666666667</v>
      </c>
      <c r="M117" s="109">
        <v>0.015104166666666667</v>
      </c>
      <c r="N117" s="109">
        <v>0.015104166666666667</v>
      </c>
      <c r="O117" s="109"/>
      <c r="P117" s="109"/>
      <c r="Q117" s="109"/>
      <c r="R117" s="109"/>
      <c r="S117" s="109"/>
      <c r="T117" s="109"/>
      <c r="U117" s="109"/>
      <c r="V117" s="85"/>
      <c r="W117" s="177"/>
      <c r="X117" s="81"/>
    </row>
    <row r="118" spans="1:24" ht="15" customHeight="1">
      <c r="A118" s="41">
        <v>115</v>
      </c>
      <c r="B118" s="82">
        <v>563</v>
      </c>
      <c r="C118" s="79" t="s">
        <v>174</v>
      </c>
      <c r="D118" s="178" t="s">
        <v>52</v>
      </c>
      <c r="E118" s="41"/>
      <c r="F118" s="41" t="str">
        <f t="shared" si="8"/>
        <v>Sultman, </v>
      </c>
      <c r="G118" s="41" t="str">
        <f t="shared" si="9"/>
        <v>Sonia</v>
      </c>
      <c r="H118" s="41"/>
      <c r="I118" s="222">
        <v>0.016319444444444445</v>
      </c>
      <c r="J118" s="109">
        <f t="shared" si="7"/>
        <v>0.00798611111111111</v>
      </c>
      <c r="K118" s="109">
        <v>0.007986111111111112</v>
      </c>
      <c r="L118" s="109">
        <v>0.007986111111111112</v>
      </c>
      <c r="M118" s="109">
        <v>0.010937500000000001</v>
      </c>
      <c r="N118" s="109">
        <v>0.010937500000000001</v>
      </c>
      <c r="O118" s="109"/>
      <c r="P118" s="109"/>
      <c r="Q118" s="109"/>
      <c r="R118" s="109"/>
      <c r="S118" s="109"/>
      <c r="T118" s="109"/>
      <c r="U118" s="109"/>
      <c r="V118" s="85"/>
      <c r="W118" s="177"/>
      <c r="X118" s="81"/>
    </row>
    <row r="119" spans="1:24" ht="15" customHeight="1">
      <c r="A119" s="41">
        <v>116</v>
      </c>
      <c r="B119" s="82">
        <v>564</v>
      </c>
      <c r="C119" s="79" t="s">
        <v>155</v>
      </c>
      <c r="D119" s="178" t="s">
        <v>102</v>
      </c>
      <c r="E119" s="41"/>
      <c r="F119" s="41" t="str">
        <f t="shared" si="8"/>
        <v>Temperley, </v>
      </c>
      <c r="G119" s="41" t="str">
        <f t="shared" si="9"/>
        <v>Mark</v>
      </c>
      <c r="H119" s="41"/>
      <c r="I119" s="222">
        <v>0.013715277777777778</v>
      </c>
      <c r="J119" s="109">
        <f t="shared" si="7"/>
        <v>0.010590277777777778</v>
      </c>
      <c r="K119" s="109">
        <v>0.010590277777777777</v>
      </c>
      <c r="L119" s="109">
        <v>0.009895833333333333</v>
      </c>
      <c r="M119" s="109">
        <v>0.009895833333333333</v>
      </c>
      <c r="N119" s="109">
        <v>0.010243055555555556</v>
      </c>
      <c r="O119" s="109"/>
      <c r="P119" s="109"/>
      <c r="Q119" s="109"/>
      <c r="R119" s="109"/>
      <c r="S119" s="109"/>
      <c r="T119" s="109"/>
      <c r="U119" s="109"/>
      <c r="V119" s="85"/>
      <c r="W119" s="177"/>
      <c r="X119" s="81"/>
    </row>
    <row r="120" spans="1:24" ht="15" customHeight="1">
      <c r="A120" s="41">
        <v>117</v>
      </c>
      <c r="B120" s="82">
        <v>565</v>
      </c>
      <c r="C120" s="41" t="s">
        <v>96</v>
      </c>
      <c r="D120" s="178" t="s">
        <v>52</v>
      </c>
      <c r="E120" s="41"/>
      <c r="F120" s="41" t="str">
        <f t="shared" si="8"/>
        <v>Tonkin, </v>
      </c>
      <c r="G120" s="41" t="str">
        <f t="shared" si="9"/>
        <v>Craig</v>
      </c>
      <c r="H120" s="41"/>
      <c r="I120" s="222">
        <v>0.011458333333333334</v>
      </c>
      <c r="J120" s="109">
        <f t="shared" si="7"/>
        <v>0.012847222222222222</v>
      </c>
      <c r="K120" s="109">
        <v>0.012847222222222223</v>
      </c>
      <c r="L120" s="109">
        <v>0.012499999999999999</v>
      </c>
      <c r="M120" s="109">
        <v>0.012499999999999999</v>
      </c>
      <c r="N120" s="109">
        <v>0.012499999999999999</v>
      </c>
      <c r="O120" s="109"/>
      <c r="P120" s="109"/>
      <c r="Q120" s="109"/>
      <c r="R120" s="109"/>
      <c r="S120" s="109"/>
      <c r="T120" s="109"/>
      <c r="U120" s="109"/>
      <c r="V120" s="85"/>
      <c r="W120" s="177"/>
      <c r="X120" s="81"/>
    </row>
    <row r="121" spans="1:24" ht="15" customHeight="1">
      <c r="A121" s="41">
        <v>118</v>
      </c>
      <c r="B121" s="82">
        <v>566</v>
      </c>
      <c r="C121" s="41" t="s">
        <v>117</v>
      </c>
      <c r="D121" s="178" t="s">
        <v>83</v>
      </c>
      <c r="E121" s="41"/>
      <c r="F121" s="41" t="str">
        <f t="shared" si="8"/>
        <v>Triplow, </v>
      </c>
      <c r="G121" s="41" t="str">
        <f t="shared" si="9"/>
        <v>David</v>
      </c>
      <c r="H121" s="41"/>
      <c r="I121" s="222">
        <v>0.012152777777777778</v>
      </c>
      <c r="J121" s="109">
        <f t="shared" si="7"/>
        <v>0.012152777777777778</v>
      </c>
      <c r="K121" s="109">
        <v>0.012326388888888888</v>
      </c>
      <c r="L121" s="109">
        <v>0.012499999999999999</v>
      </c>
      <c r="M121" s="109">
        <v>0.012847222222222223</v>
      </c>
      <c r="N121" s="109">
        <v>0.012847222222222223</v>
      </c>
      <c r="O121" s="109"/>
      <c r="P121" s="109"/>
      <c r="Q121" s="109"/>
      <c r="R121" s="109"/>
      <c r="S121" s="109"/>
      <c r="T121" s="109"/>
      <c r="U121" s="109"/>
      <c r="V121" s="85"/>
      <c r="W121" s="177"/>
      <c r="X121" s="81"/>
    </row>
    <row r="122" spans="1:24" ht="15" customHeight="1">
      <c r="A122" s="41">
        <v>119</v>
      </c>
      <c r="B122" s="82">
        <v>567</v>
      </c>
      <c r="C122" s="41" t="s">
        <v>156</v>
      </c>
      <c r="D122" s="178" t="s">
        <v>123</v>
      </c>
      <c r="E122" s="41"/>
      <c r="F122" s="41" t="str">
        <f t="shared" si="8"/>
        <v>Turnbull, </v>
      </c>
      <c r="G122" s="41" t="str">
        <f t="shared" si="9"/>
        <v>Gemma</v>
      </c>
      <c r="H122" s="41"/>
      <c r="I122" s="222">
        <v>0.01267361111111111</v>
      </c>
      <c r="J122" s="109">
        <f t="shared" si="7"/>
        <v>0.011631944444444446</v>
      </c>
      <c r="K122" s="109">
        <v>0.011631944444444445</v>
      </c>
      <c r="L122" s="109">
        <v>0.011631944444444445</v>
      </c>
      <c r="M122" s="109">
        <v>0.011631944444444445</v>
      </c>
      <c r="N122" s="109">
        <v>0.011111111111111112</v>
      </c>
      <c r="O122" s="109"/>
      <c r="P122" s="109"/>
      <c r="Q122" s="109"/>
      <c r="R122" s="109"/>
      <c r="S122" s="109"/>
      <c r="T122" s="109"/>
      <c r="U122" s="109"/>
      <c r="V122" s="85"/>
      <c r="W122" s="177"/>
      <c r="X122" s="81"/>
    </row>
    <row r="123" spans="1:24" ht="15" customHeight="1">
      <c r="A123" s="41">
        <v>120</v>
      </c>
      <c r="B123" s="82">
        <v>568</v>
      </c>
      <c r="C123" s="41" t="s">
        <v>157</v>
      </c>
      <c r="D123" s="178" t="s">
        <v>123</v>
      </c>
      <c r="E123" s="41"/>
      <c r="F123" s="41" t="str">
        <f t="shared" si="8"/>
        <v>Turnbull, </v>
      </c>
      <c r="G123" s="41" t="str">
        <f t="shared" si="9"/>
        <v>Paul</v>
      </c>
      <c r="H123" s="41"/>
      <c r="I123" s="222">
        <v>0.012847222222222223</v>
      </c>
      <c r="J123" s="109">
        <f t="shared" si="7"/>
        <v>0.011458333333333333</v>
      </c>
      <c r="K123" s="109">
        <v>0.011111111111111112</v>
      </c>
      <c r="L123" s="109">
        <v>0.011631944444444445</v>
      </c>
      <c r="M123" s="109">
        <v>0.011458333333333334</v>
      </c>
      <c r="N123" s="109">
        <v>0.011631944444444445</v>
      </c>
      <c r="O123" s="109"/>
      <c r="P123" s="109"/>
      <c r="Q123" s="109"/>
      <c r="R123" s="109"/>
      <c r="S123" s="109"/>
      <c r="T123" s="109"/>
      <c r="U123" s="109"/>
      <c r="V123" s="85"/>
      <c r="W123" s="177"/>
      <c r="X123" s="81"/>
    </row>
    <row r="124" spans="1:24" ht="15" customHeight="1">
      <c r="A124" s="41">
        <v>121</v>
      </c>
      <c r="B124" s="82">
        <v>569</v>
      </c>
      <c r="C124" s="41" t="s">
        <v>183</v>
      </c>
      <c r="D124" s="178" t="s">
        <v>83</v>
      </c>
      <c r="E124" s="41"/>
      <c r="F124" s="41" t="str">
        <f t="shared" si="8"/>
        <v>Tyler, </v>
      </c>
      <c r="G124" s="41" t="str">
        <f t="shared" si="9"/>
        <v>Amy</v>
      </c>
      <c r="H124" s="41"/>
      <c r="I124" s="222">
        <v>0.014930555555555556</v>
      </c>
      <c r="J124" s="109">
        <f t="shared" si="7"/>
        <v>0.009375</v>
      </c>
      <c r="K124" s="109">
        <v>0.00920138888888889</v>
      </c>
      <c r="L124" s="109">
        <v>0.009375</v>
      </c>
      <c r="M124" s="109">
        <v>0.00954861111111111</v>
      </c>
      <c r="N124" s="109">
        <v>0.00954861111111111</v>
      </c>
      <c r="O124" s="109"/>
      <c r="P124" s="109"/>
      <c r="Q124" s="109"/>
      <c r="R124" s="109"/>
      <c r="S124" s="109"/>
      <c r="T124" s="109"/>
      <c r="U124" s="109"/>
      <c r="V124" s="85"/>
      <c r="W124" s="177"/>
      <c r="X124" s="81"/>
    </row>
    <row r="125" spans="1:24" ht="15" customHeight="1">
      <c r="A125" s="41">
        <v>122</v>
      </c>
      <c r="B125" s="82">
        <v>570</v>
      </c>
      <c r="C125" s="130" t="s">
        <v>47</v>
      </c>
      <c r="D125" s="178" t="s">
        <v>99</v>
      </c>
      <c r="E125" s="41"/>
      <c r="F125" s="41" t="str">
        <f t="shared" si="8"/>
        <v>Walbank, </v>
      </c>
      <c r="G125" s="41" t="str">
        <f t="shared" si="9"/>
        <v>Mark</v>
      </c>
      <c r="H125" s="41"/>
      <c r="I125" s="222">
        <v>0.01267361111111111</v>
      </c>
      <c r="J125" s="109">
        <f t="shared" si="7"/>
        <v>0.011631944444444446</v>
      </c>
      <c r="K125" s="109">
        <v>0.011631944444444445</v>
      </c>
      <c r="L125" s="109">
        <v>0.011805555555555555</v>
      </c>
      <c r="M125" s="109">
        <v>0.011805555555555555</v>
      </c>
      <c r="N125" s="109">
        <v>0.011805555555555555</v>
      </c>
      <c r="O125" s="109"/>
      <c r="P125" s="109"/>
      <c r="Q125" s="109"/>
      <c r="R125" s="109"/>
      <c r="S125" s="109"/>
      <c r="T125" s="109"/>
      <c r="U125" s="109"/>
      <c r="V125" s="85"/>
      <c r="W125" s="177"/>
      <c r="X125" s="81"/>
    </row>
    <row r="126" spans="1:24" ht="15" customHeight="1">
      <c r="A126" s="41">
        <v>123</v>
      </c>
      <c r="B126" s="82">
        <v>571</v>
      </c>
      <c r="C126" s="130" t="s">
        <v>141</v>
      </c>
      <c r="D126" s="178" t="s">
        <v>99</v>
      </c>
      <c r="E126" s="41"/>
      <c r="F126" s="41" t="str">
        <f t="shared" si="8"/>
        <v>Wallace, </v>
      </c>
      <c r="G126" s="41" t="str">
        <f t="shared" si="9"/>
        <v>Diane</v>
      </c>
      <c r="H126" s="41"/>
      <c r="I126" s="222">
        <v>0.017361111111111112</v>
      </c>
      <c r="J126" s="109">
        <f t="shared" si="7"/>
        <v>0.006944444444444444</v>
      </c>
      <c r="K126" s="109">
        <v>0.006944444444444444</v>
      </c>
      <c r="L126" s="109">
        <v>0.006944444444444444</v>
      </c>
      <c r="M126" s="109">
        <v>0.006944444444444444</v>
      </c>
      <c r="N126" s="109">
        <v>0.006944444444444444</v>
      </c>
      <c r="O126" s="109"/>
      <c r="P126" s="109"/>
      <c r="Q126" s="109"/>
      <c r="R126" s="109"/>
      <c r="S126" s="109"/>
      <c r="T126" s="109"/>
      <c r="U126" s="109"/>
      <c r="V126" s="85"/>
      <c r="W126" s="177"/>
      <c r="X126" s="81"/>
    </row>
    <row r="127" spans="1:24" ht="15" customHeight="1">
      <c r="A127" s="41">
        <v>124</v>
      </c>
      <c r="B127" s="82">
        <v>572</v>
      </c>
      <c r="C127" s="41" t="s">
        <v>210</v>
      </c>
      <c r="D127" s="178" t="s">
        <v>52</v>
      </c>
      <c r="E127" s="107"/>
      <c r="F127" s="41" t="str">
        <f t="shared" si="8"/>
        <v>Wallace, </v>
      </c>
      <c r="G127" s="41" t="str">
        <f t="shared" si="9"/>
        <v>Stephanie</v>
      </c>
      <c r="H127" s="41"/>
      <c r="I127" s="222">
        <v>0.014930555555555556</v>
      </c>
      <c r="J127" s="109">
        <f t="shared" si="7"/>
        <v>0.009375</v>
      </c>
      <c r="K127" s="109">
        <v>0.009375</v>
      </c>
      <c r="L127" s="109">
        <v>0.009375</v>
      </c>
      <c r="M127" s="109">
        <v>0.009375</v>
      </c>
      <c r="N127" s="109">
        <v>0.009375</v>
      </c>
      <c r="O127" s="109"/>
      <c r="P127" s="109"/>
      <c r="Q127" s="109"/>
      <c r="R127" s="109"/>
      <c r="S127" s="109"/>
      <c r="T127" s="109"/>
      <c r="U127" s="109"/>
      <c r="V127" s="85"/>
      <c r="W127" s="177"/>
      <c r="X127" s="81"/>
    </row>
    <row r="128" spans="1:24" ht="15" customHeight="1">
      <c r="A128" s="41">
        <v>125</v>
      </c>
      <c r="B128" s="82">
        <v>573</v>
      </c>
      <c r="C128" s="130" t="s">
        <v>236</v>
      </c>
      <c r="D128" s="178" t="s">
        <v>91</v>
      </c>
      <c r="E128" s="41"/>
      <c r="F128" s="41" t="str">
        <f t="shared" si="8"/>
        <v>Warnes, </v>
      </c>
      <c r="G128" s="41" t="str">
        <f t="shared" si="9"/>
        <v>Alison</v>
      </c>
      <c r="H128" s="41"/>
      <c r="I128" s="222">
        <v>0.024305555555555556</v>
      </c>
      <c r="J128" s="109">
        <f t="shared" si="7"/>
        <v>0</v>
      </c>
      <c r="K128" s="109">
        <v>0</v>
      </c>
      <c r="L128" s="109">
        <v>0</v>
      </c>
      <c r="M128" s="108">
        <v>0.0031249999999999997</v>
      </c>
      <c r="N128" s="109">
        <v>0.0020833333333333333</v>
      </c>
      <c r="O128" s="109"/>
      <c r="P128" s="109"/>
      <c r="Q128" s="109"/>
      <c r="R128" s="109"/>
      <c r="S128" s="109"/>
      <c r="T128" s="109"/>
      <c r="U128" s="109"/>
      <c r="V128" s="85"/>
      <c r="W128" s="177"/>
      <c r="X128" s="81"/>
    </row>
    <row r="129" spans="1:24" ht="15" customHeight="1">
      <c r="A129" s="41">
        <v>126</v>
      </c>
      <c r="B129" s="82">
        <v>574</v>
      </c>
      <c r="C129" s="130" t="s">
        <v>77</v>
      </c>
      <c r="D129" s="178" t="s">
        <v>83</v>
      </c>
      <c r="E129" s="41"/>
      <c r="F129" s="41" t="str">
        <f t="shared" si="8"/>
        <v>Warren, </v>
      </c>
      <c r="G129" s="41" t="str">
        <f t="shared" si="9"/>
        <v>Lindsay</v>
      </c>
      <c r="H129" s="41"/>
      <c r="I129" s="222">
        <v>0.015972222222222224</v>
      </c>
      <c r="J129" s="109">
        <f t="shared" si="7"/>
        <v>0.008333333333333331</v>
      </c>
      <c r="K129" s="109">
        <v>0.008333333333333333</v>
      </c>
      <c r="L129" s="109">
        <v>0.007638888888888889</v>
      </c>
      <c r="M129" s="109">
        <v>0.007291666666666666</v>
      </c>
      <c r="N129" s="109">
        <v>0.007291666666666666</v>
      </c>
      <c r="O129" s="109"/>
      <c r="P129" s="109"/>
      <c r="Q129" s="109"/>
      <c r="R129" s="109"/>
      <c r="S129" s="109"/>
      <c r="T129" s="109"/>
      <c r="U129" s="109"/>
      <c r="V129" s="85"/>
      <c r="W129" s="177"/>
      <c r="X129" s="81"/>
    </row>
    <row r="130" spans="1:24" ht="15" customHeight="1">
      <c r="A130" s="41">
        <v>127</v>
      </c>
      <c r="B130" s="82">
        <v>575</v>
      </c>
      <c r="C130" s="41" t="s">
        <v>163</v>
      </c>
      <c r="D130" s="178" t="s">
        <v>81</v>
      </c>
      <c r="E130" s="41"/>
      <c r="F130" s="41" t="str">
        <f t="shared" si="8"/>
        <v>Watson, </v>
      </c>
      <c r="G130" s="41" t="str">
        <f t="shared" si="9"/>
        <v>Kandis</v>
      </c>
      <c r="H130" s="41"/>
      <c r="I130" s="222">
        <v>0.011805555555555555</v>
      </c>
      <c r="J130" s="109">
        <f t="shared" si="7"/>
        <v>0.0125</v>
      </c>
      <c r="K130" s="83">
        <v>0.012152777777777778</v>
      </c>
      <c r="L130" s="83">
        <v>0.012152777777777778</v>
      </c>
      <c r="M130" s="83">
        <v>0.012326388888888888</v>
      </c>
      <c r="N130" s="83">
        <v>0.012499999999999999</v>
      </c>
      <c r="O130" s="109"/>
      <c r="P130" s="109"/>
      <c r="Q130" s="109"/>
      <c r="R130" s="109"/>
      <c r="S130" s="109"/>
      <c r="T130" s="109"/>
      <c r="U130" s="109"/>
      <c r="V130" s="85"/>
      <c r="W130" s="177"/>
      <c r="X130" s="81"/>
    </row>
    <row r="131" spans="1:24" ht="15" customHeight="1">
      <c r="A131" s="41">
        <v>128</v>
      </c>
      <c r="B131" s="82">
        <v>576</v>
      </c>
      <c r="C131" s="41" t="s">
        <v>144</v>
      </c>
      <c r="D131" s="178" t="s">
        <v>207</v>
      </c>
      <c r="E131" s="41"/>
      <c r="F131" s="41" t="str">
        <f t="shared" si="8"/>
        <v>Watson, </v>
      </c>
      <c r="G131" s="41" t="str">
        <f t="shared" si="9"/>
        <v>Leanne</v>
      </c>
      <c r="H131" s="41"/>
      <c r="I131" s="222">
        <v>0.014756944444444446</v>
      </c>
      <c r="J131" s="109">
        <f t="shared" si="7"/>
        <v>0.00954861111111111</v>
      </c>
      <c r="K131" s="109">
        <v>0.00954861111111111</v>
      </c>
      <c r="L131" s="109">
        <v>0.00954861111111111</v>
      </c>
      <c r="M131" s="109">
        <v>0.00954861111111111</v>
      </c>
      <c r="N131" s="109">
        <v>0.00954861111111111</v>
      </c>
      <c r="O131" s="83"/>
      <c r="P131" s="83"/>
      <c r="Q131" s="83"/>
      <c r="R131" s="83"/>
      <c r="S131" s="83"/>
      <c r="T131" s="83"/>
      <c r="U131" s="83"/>
      <c r="V131" s="85"/>
      <c r="W131" s="177"/>
      <c r="X131" s="81"/>
    </row>
    <row r="132" spans="1:24" ht="15" customHeight="1">
      <c r="A132" s="41">
        <v>129</v>
      </c>
      <c r="B132" s="82">
        <v>577</v>
      </c>
      <c r="C132" s="41" t="s">
        <v>140</v>
      </c>
      <c r="D132" s="178" t="s">
        <v>54</v>
      </c>
      <c r="E132" s="41"/>
      <c r="F132" s="41" t="str">
        <f t="shared" si="8"/>
        <v>Watson, </v>
      </c>
      <c r="G132" s="41" t="str">
        <f t="shared" si="9"/>
        <v>Sandra</v>
      </c>
      <c r="H132" s="41"/>
      <c r="I132" s="222">
        <v>0.012847222222222223</v>
      </c>
      <c r="J132" s="109">
        <f>$I$1-I132</f>
        <v>0.011458333333333333</v>
      </c>
      <c r="K132" s="109">
        <v>0.011458333333333334</v>
      </c>
      <c r="L132" s="83">
        <v>0.011111111111111112</v>
      </c>
      <c r="M132" s="83">
        <v>0.01076388888888889</v>
      </c>
      <c r="N132" s="83">
        <v>0.01076388888888889</v>
      </c>
      <c r="O132" s="83"/>
      <c r="P132" s="83"/>
      <c r="Q132" s="83"/>
      <c r="R132" s="83"/>
      <c r="S132" s="83"/>
      <c r="T132" s="83"/>
      <c r="U132" s="83"/>
      <c r="V132" s="85"/>
      <c r="W132" s="177"/>
      <c r="X132" s="81"/>
    </row>
    <row r="133" spans="1:24" ht="15" customHeight="1">
      <c r="A133" s="41">
        <v>130</v>
      </c>
      <c r="B133" s="82">
        <v>578</v>
      </c>
      <c r="C133" s="130" t="s">
        <v>167</v>
      </c>
      <c r="D133" s="178" t="s">
        <v>203</v>
      </c>
      <c r="E133" s="41"/>
      <c r="F133" s="41" t="str">
        <f t="shared" si="8"/>
        <v>White, </v>
      </c>
      <c r="G133" s="41" t="str">
        <f t="shared" si="9"/>
        <v>Dawn</v>
      </c>
      <c r="H133" s="41"/>
      <c r="I133" s="222">
        <v>0.016319444444444445</v>
      </c>
      <c r="J133" s="109">
        <f>$I$1-I133</f>
        <v>0.00798611111111111</v>
      </c>
      <c r="K133" s="109">
        <v>0.007986111111111112</v>
      </c>
      <c r="L133" s="109">
        <v>0.007986111111111112</v>
      </c>
      <c r="M133" s="109">
        <v>0.007986111111111112</v>
      </c>
      <c r="N133" s="109">
        <v>0.007986111111111112</v>
      </c>
      <c r="O133" s="83"/>
      <c r="P133" s="83"/>
      <c r="Q133" s="83"/>
      <c r="R133" s="83"/>
      <c r="S133" s="83"/>
      <c r="T133" s="83"/>
      <c r="U133" s="83"/>
      <c r="V133" s="85"/>
      <c r="W133" s="177"/>
      <c r="X133" s="81"/>
    </row>
    <row r="134" spans="1:24" ht="15" customHeight="1">
      <c r="A134" s="41">
        <v>131</v>
      </c>
      <c r="B134" s="82">
        <v>579</v>
      </c>
      <c r="C134" s="41" t="s">
        <v>34</v>
      </c>
      <c r="D134" s="178" t="s">
        <v>147</v>
      </c>
      <c r="E134" s="41"/>
      <c r="F134" s="41" t="str">
        <f t="shared" si="8"/>
        <v>Wilson, </v>
      </c>
      <c r="G134" s="41" t="str">
        <f t="shared" si="9"/>
        <v>Andrea</v>
      </c>
      <c r="H134" s="41"/>
      <c r="I134" s="222">
        <v>0.01875</v>
      </c>
      <c r="J134" s="109">
        <f>$I$1-I134</f>
        <v>0.005555555555555557</v>
      </c>
      <c r="K134" s="83">
        <v>0.006423611111111112</v>
      </c>
      <c r="L134" s="83">
        <v>0.006423611111111112</v>
      </c>
      <c r="M134" s="83">
        <v>0.006423611111111112</v>
      </c>
      <c r="N134" s="83">
        <v>0.006423611111111112</v>
      </c>
      <c r="O134" s="83"/>
      <c r="P134" s="83"/>
      <c r="Q134" s="83"/>
      <c r="R134" s="83"/>
      <c r="S134" s="83"/>
      <c r="T134" s="83"/>
      <c r="U134" s="83"/>
      <c r="V134" s="85"/>
      <c r="W134" s="177"/>
      <c r="X134" s="81"/>
    </row>
    <row r="135" spans="1:24" ht="15" customHeight="1">
      <c r="A135" s="41">
        <v>132</v>
      </c>
      <c r="B135" s="82">
        <v>580</v>
      </c>
      <c r="C135" s="41" t="s">
        <v>239</v>
      </c>
      <c r="D135" s="178" t="s">
        <v>124</v>
      </c>
      <c r="E135" s="41"/>
      <c r="F135" s="41" t="str">
        <f t="shared" si="8"/>
        <v>Wren, </v>
      </c>
      <c r="G135" s="41" t="str">
        <f t="shared" si="9"/>
        <v>Joe</v>
      </c>
      <c r="H135" s="41"/>
      <c r="I135" s="222">
        <v>0.010069444444444445</v>
      </c>
      <c r="J135" s="109">
        <f>$I$1-I135</f>
        <v>0.01423611111111111</v>
      </c>
      <c r="K135" s="83">
        <v>0.014583333333333332</v>
      </c>
      <c r="L135" s="83">
        <v>0.014583333333333332</v>
      </c>
      <c r="M135" s="83">
        <v>0.014583333333333332</v>
      </c>
      <c r="N135" s="83">
        <v>0.014583333333333332</v>
      </c>
      <c r="O135" s="83"/>
      <c r="P135" s="83"/>
      <c r="Q135" s="83"/>
      <c r="R135" s="83"/>
      <c r="S135" s="83"/>
      <c r="T135" s="83"/>
      <c r="U135" s="83"/>
      <c r="V135" s="85"/>
      <c r="W135" s="177"/>
      <c r="X135" s="81"/>
    </row>
    <row r="136" spans="1:24" ht="15" customHeight="1">
      <c r="A136" s="41">
        <v>133</v>
      </c>
      <c r="B136" s="82">
        <v>581</v>
      </c>
      <c r="C136" s="41" t="s">
        <v>160</v>
      </c>
      <c r="D136" s="178" t="s">
        <v>101</v>
      </c>
      <c r="E136" s="41"/>
      <c r="F136" s="41" t="str">
        <f t="shared" si="8"/>
        <v>Younger, </v>
      </c>
      <c r="G136" s="41" t="str">
        <f t="shared" si="9"/>
        <v>John</v>
      </c>
      <c r="H136" s="41"/>
      <c r="I136" s="222">
        <v>0.011111111111111112</v>
      </c>
      <c r="J136" s="109">
        <f>$I$1-I136</f>
        <v>0.013194444444444444</v>
      </c>
      <c r="K136" s="83">
        <v>0.013020833333333334</v>
      </c>
      <c r="L136" s="83">
        <v>0.013541666666666667</v>
      </c>
      <c r="M136" s="83">
        <v>0.013541666666666667</v>
      </c>
      <c r="N136" s="83">
        <v>0.013715277777777778</v>
      </c>
      <c r="O136" s="83"/>
      <c r="P136" s="83"/>
      <c r="Q136" s="83"/>
      <c r="R136" s="83"/>
      <c r="S136" s="83"/>
      <c r="T136" s="83"/>
      <c r="U136" s="83"/>
      <c r="V136" s="85"/>
      <c r="W136" s="177"/>
      <c r="X136" s="81"/>
    </row>
    <row r="137" spans="1:24" ht="15" customHeight="1">
      <c r="A137" s="41">
        <v>134</v>
      </c>
      <c r="B137" s="82">
        <v>582</v>
      </c>
      <c r="C137" s="41" t="s">
        <v>250</v>
      </c>
      <c r="D137" s="178" t="s">
        <v>237</v>
      </c>
      <c r="E137" s="41"/>
      <c r="F137" s="41" t="str">
        <f t="shared" si="8"/>
        <v>Riches, </v>
      </c>
      <c r="G137" s="41" t="str">
        <f t="shared" si="9"/>
        <v>Harry</v>
      </c>
      <c r="H137" s="41"/>
      <c r="I137" s="41"/>
      <c r="J137" s="109"/>
      <c r="K137" s="83">
        <v>0.012499999999999999</v>
      </c>
      <c r="L137" s="83">
        <v>0.012499999999999999</v>
      </c>
      <c r="M137" s="83">
        <v>0.012499999999999999</v>
      </c>
      <c r="N137" s="83">
        <v>0.012499999999999999</v>
      </c>
      <c r="O137" s="83"/>
      <c r="P137" s="83"/>
      <c r="Q137" s="83"/>
      <c r="R137" s="83"/>
      <c r="S137" s="83"/>
      <c r="T137" s="83"/>
      <c r="U137" s="83"/>
      <c r="V137" s="85"/>
      <c r="W137" s="177"/>
      <c r="X137" s="81"/>
    </row>
    <row r="138" spans="1:24" ht="15" customHeight="1">
      <c r="A138" s="41">
        <v>135</v>
      </c>
      <c r="B138" s="82">
        <v>583</v>
      </c>
      <c r="C138" s="41" t="s">
        <v>251</v>
      </c>
      <c r="D138" s="178" t="s">
        <v>237</v>
      </c>
      <c r="E138" s="41"/>
      <c r="F138" s="41" t="str">
        <f t="shared" si="8"/>
        <v>Green, </v>
      </c>
      <c r="G138" s="41" t="str">
        <f t="shared" si="9"/>
        <v>James</v>
      </c>
      <c r="H138" s="41"/>
      <c r="I138" s="41"/>
      <c r="J138" s="109"/>
      <c r="K138" s="83">
        <v>0.01267361111111111</v>
      </c>
      <c r="L138" s="83">
        <v>0.012499999999999999</v>
      </c>
      <c r="M138" s="83">
        <v>0.012499999999999999</v>
      </c>
      <c r="N138" s="83">
        <v>0.012326388888888888</v>
      </c>
      <c r="O138" s="83"/>
      <c r="P138" s="83"/>
      <c r="Q138" s="83"/>
      <c r="R138" s="83"/>
      <c r="S138" s="83"/>
      <c r="T138" s="83"/>
      <c r="U138" s="83"/>
      <c r="V138" s="85"/>
      <c r="W138" s="177"/>
      <c r="X138" s="81"/>
    </row>
    <row r="139" spans="1:24" ht="15" customHeight="1">
      <c r="A139" s="41">
        <v>136</v>
      </c>
      <c r="B139" s="82">
        <v>584</v>
      </c>
      <c r="C139" s="41" t="s">
        <v>234</v>
      </c>
      <c r="D139" s="178" t="s">
        <v>203</v>
      </c>
      <c r="E139" s="41"/>
      <c r="F139" s="41" t="str">
        <f t="shared" si="8"/>
        <v>Stanton, </v>
      </c>
      <c r="G139" s="41" t="str">
        <f t="shared" si="9"/>
        <v>Claire</v>
      </c>
      <c r="H139" s="41"/>
      <c r="I139" s="222">
        <v>0.020833333333333332</v>
      </c>
      <c r="J139" s="109">
        <f>$I$1-I139</f>
        <v>0.0034722222222222238</v>
      </c>
      <c r="K139" s="109">
        <v>0.007986111111111112</v>
      </c>
      <c r="L139" s="83">
        <v>0.008333333333333333</v>
      </c>
      <c r="M139" s="83">
        <v>0.008506944444444444</v>
      </c>
      <c r="N139" s="83">
        <v>0.008854166666666666</v>
      </c>
      <c r="O139" s="83"/>
      <c r="P139" s="83"/>
      <c r="Q139" s="83"/>
      <c r="R139" s="83"/>
      <c r="S139" s="83"/>
      <c r="T139" s="83"/>
      <c r="U139" s="83"/>
      <c r="V139" s="85"/>
      <c r="W139" s="177"/>
      <c r="X139" s="81"/>
    </row>
    <row r="140" spans="1:22" ht="15" customHeight="1">
      <c r="A140" s="41">
        <v>137</v>
      </c>
      <c r="B140" s="82">
        <v>585</v>
      </c>
      <c r="C140" s="41" t="s">
        <v>151</v>
      </c>
      <c r="D140" s="178" t="s">
        <v>81</v>
      </c>
      <c r="E140" s="41"/>
      <c r="F140" s="41" t="str">
        <f t="shared" si="8"/>
        <v>Bennett, </v>
      </c>
      <c r="G140" s="41" t="str">
        <f t="shared" si="9"/>
        <v>David</v>
      </c>
      <c r="H140" s="41"/>
      <c r="I140" s="222">
        <v>0.010069444444444445</v>
      </c>
      <c r="J140" s="109">
        <f>$I$1-I140</f>
        <v>0.01423611111111111</v>
      </c>
      <c r="K140" s="109">
        <v>0.01423611111111111</v>
      </c>
      <c r="L140" s="109">
        <v>0.01423611111111111</v>
      </c>
      <c r="M140" s="109">
        <v>0.01423611111111111</v>
      </c>
      <c r="N140" s="109">
        <v>0.01423611111111111</v>
      </c>
      <c r="O140" s="109"/>
      <c r="P140" s="109"/>
      <c r="Q140" s="109"/>
      <c r="R140" s="109"/>
      <c r="S140" s="109"/>
      <c r="T140" s="109"/>
      <c r="U140" s="109"/>
      <c r="V140" s="85"/>
    </row>
    <row r="141" spans="1:22" ht="15" customHeight="1">
      <c r="A141" s="41">
        <v>138</v>
      </c>
      <c r="B141" s="82">
        <v>586</v>
      </c>
      <c r="C141" s="41" t="s">
        <v>254</v>
      </c>
      <c r="D141" s="178" t="s">
        <v>237</v>
      </c>
      <c r="E141" s="41"/>
      <c r="F141" s="41" t="str">
        <f t="shared" si="8"/>
        <v>Robinson, </v>
      </c>
      <c r="G141" s="41" t="str">
        <f t="shared" si="9"/>
        <v>Liz</v>
      </c>
      <c r="H141" s="41"/>
      <c r="I141" s="112"/>
      <c r="J141" s="109"/>
      <c r="K141" s="108"/>
      <c r="L141" s="108">
        <v>0.003472222222222222</v>
      </c>
      <c r="M141" s="108">
        <v>0.0031249999999999997</v>
      </c>
      <c r="N141" s="108">
        <v>0.0046875</v>
      </c>
      <c r="O141" s="109"/>
      <c r="P141" s="109"/>
      <c r="Q141" s="109"/>
      <c r="R141" s="109"/>
      <c r="S141" s="109"/>
      <c r="T141" s="109"/>
      <c r="U141" s="109"/>
      <c r="V141" s="85"/>
    </row>
    <row r="142" spans="1:22" ht="15" customHeight="1">
      <c r="A142" s="41">
        <v>139</v>
      </c>
      <c r="B142" s="82">
        <v>587</v>
      </c>
      <c r="C142" s="41" t="s">
        <v>255</v>
      </c>
      <c r="D142" s="179" t="s">
        <v>237</v>
      </c>
      <c r="E142" s="41"/>
      <c r="F142" s="41" t="str">
        <f t="shared" si="8"/>
        <v>Robinson, </v>
      </c>
      <c r="G142" s="41" t="str">
        <f t="shared" si="9"/>
        <v>Richard</v>
      </c>
      <c r="H142" s="41"/>
      <c r="I142" s="112"/>
      <c r="J142" s="109"/>
      <c r="K142" s="108"/>
      <c r="L142" s="108">
        <v>0.006944444444444444</v>
      </c>
      <c r="M142" s="108">
        <v>0.005902777777777778</v>
      </c>
      <c r="N142" s="109">
        <v>0.006423611111111112</v>
      </c>
      <c r="O142" s="109"/>
      <c r="P142" s="109"/>
      <c r="Q142" s="109"/>
      <c r="R142" s="109"/>
      <c r="S142" s="109"/>
      <c r="T142" s="109"/>
      <c r="U142" s="109"/>
      <c r="V142" s="85"/>
    </row>
    <row r="143" spans="1:22" ht="15" customHeight="1">
      <c r="A143" s="41">
        <v>140</v>
      </c>
      <c r="B143" s="82">
        <v>588</v>
      </c>
      <c r="C143" s="41"/>
      <c r="D143" s="178"/>
      <c r="E143" s="41"/>
      <c r="F143" s="41" t="e">
        <f t="shared" si="8"/>
        <v>#VALUE!</v>
      </c>
      <c r="G143" s="41" t="e">
        <f t="shared" si="9"/>
        <v>#VALUE!</v>
      </c>
      <c r="H143" s="41"/>
      <c r="I143" s="112"/>
      <c r="J143" s="109"/>
      <c r="K143" s="108"/>
      <c r="L143" s="108"/>
      <c r="M143" s="108"/>
      <c r="N143" s="108"/>
      <c r="O143" s="109"/>
      <c r="P143" s="109"/>
      <c r="Q143" s="109"/>
      <c r="R143" s="109"/>
      <c r="S143" s="109"/>
      <c r="T143" s="109"/>
      <c r="U143" s="109"/>
      <c r="V143" s="85"/>
    </row>
    <row r="144" spans="1:22" ht="15" customHeight="1">
      <c r="A144" s="41">
        <v>141</v>
      </c>
      <c r="B144" s="82">
        <v>589</v>
      </c>
      <c r="C144" s="130"/>
      <c r="D144" s="178"/>
      <c r="E144" s="41"/>
      <c r="F144" s="41" t="e">
        <f t="shared" si="8"/>
        <v>#VALUE!</v>
      </c>
      <c r="G144" s="41" t="e">
        <f t="shared" si="9"/>
        <v>#VALUE!</v>
      </c>
      <c r="H144" s="41"/>
      <c r="I144" s="112"/>
      <c r="J144" s="109"/>
      <c r="K144" s="108"/>
      <c r="L144" s="108"/>
      <c r="M144" s="108"/>
      <c r="N144" s="108"/>
      <c r="O144" s="109"/>
      <c r="P144" s="109"/>
      <c r="Q144" s="109"/>
      <c r="R144" s="109"/>
      <c r="S144" s="109"/>
      <c r="T144" s="109"/>
      <c r="U144" s="109"/>
      <c r="V144" s="85"/>
    </row>
    <row r="145" spans="1:22" ht="15" customHeight="1">
      <c r="A145" s="41">
        <v>142</v>
      </c>
      <c r="B145" s="82">
        <v>590</v>
      </c>
      <c r="C145" s="41"/>
      <c r="D145" s="179"/>
      <c r="E145" s="41"/>
      <c r="F145" s="41" t="e">
        <f t="shared" si="8"/>
        <v>#VALUE!</v>
      </c>
      <c r="G145" s="41" t="e">
        <f t="shared" si="9"/>
        <v>#VALUE!</v>
      </c>
      <c r="H145" s="41"/>
      <c r="I145" s="112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85"/>
    </row>
    <row r="146" spans="1:22" ht="15" customHeight="1">
      <c r="A146" s="41">
        <v>143</v>
      </c>
      <c r="B146" s="82">
        <v>591</v>
      </c>
      <c r="C146" s="136"/>
      <c r="D146" s="110"/>
      <c r="E146" s="41"/>
      <c r="F146" s="41"/>
      <c r="G146" s="41"/>
      <c r="H146" s="41"/>
      <c r="I146" s="112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85"/>
    </row>
    <row r="147" spans="1:22" ht="15" customHeight="1">
      <c r="A147" s="41">
        <v>144</v>
      </c>
      <c r="B147" s="82">
        <v>592</v>
      </c>
      <c r="C147" s="136"/>
      <c r="D147" s="110"/>
      <c r="E147" s="41"/>
      <c r="F147" s="41"/>
      <c r="G147" s="41"/>
      <c r="H147" s="41"/>
      <c r="I147" s="112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85"/>
    </row>
    <row r="148" spans="1:22" ht="15" customHeight="1">
      <c r="A148" s="41">
        <v>145</v>
      </c>
      <c r="B148" s="82">
        <v>593</v>
      </c>
      <c r="C148" s="136"/>
      <c r="D148" s="110"/>
      <c r="E148" s="41"/>
      <c r="F148" s="41"/>
      <c r="G148" s="41"/>
      <c r="H148" s="41"/>
      <c r="I148" s="112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85"/>
    </row>
    <row r="149" spans="1:22" ht="15" customHeight="1">
      <c r="A149" s="41">
        <v>146</v>
      </c>
      <c r="B149" s="82">
        <v>594</v>
      </c>
      <c r="C149" s="136"/>
      <c r="D149" s="110"/>
      <c r="E149" s="41"/>
      <c r="F149" s="41"/>
      <c r="G149" s="41"/>
      <c r="H149" s="41"/>
      <c r="I149" s="112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85"/>
    </row>
    <row r="150" spans="1:22" ht="15" customHeight="1">
      <c r="A150" s="41">
        <v>147</v>
      </c>
      <c r="B150" s="82">
        <v>595</v>
      </c>
      <c r="C150" s="136"/>
      <c r="D150" s="110"/>
      <c r="E150" s="41"/>
      <c r="F150" s="41"/>
      <c r="G150" s="41"/>
      <c r="H150" s="41"/>
      <c r="I150" s="112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85"/>
    </row>
    <row r="151" spans="1:22" ht="15" customHeight="1">
      <c r="A151" s="41">
        <v>148</v>
      </c>
      <c r="B151" s="82">
        <v>596</v>
      </c>
      <c r="C151" s="136"/>
      <c r="D151" s="110"/>
      <c r="E151" s="41"/>
      <c r="F151" s="41"/>
      <c r="G151" s="41"/>
      <c r="H151" s="41"/>
      <c r="I151" s="112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85"/>
    </row>
    <row r="152" spans="1:33" s="84" customFormat="1" ht="15" customHeight="1">
      <c r="A152" s="41">
        <v>149</v>
      </c>
      <c r="B152" s="82">
        <v>597</v>
      </c>
      <c r="C152" s="136"/>
      <c r="D152" s="110"/>
      <c r="E152" s="41"/>
      <c r="F152" s="41"/>
      <c r="G152" s="41"/>
      <c r="H152" s="41"/>
      <c r="I152" s="112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85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</row>
    <row r="153" spans="1:22" ht="15" customHeight="1">
      <c r="A153" s="41">
        <v>150</v>
      </c>
      <c r="B153" s="82">
        <v>598</v>
      </c>
      <c r="C153" s="136"/>
      <c r="D153" s="110"/>
      <c r="E153" s="41"/>
      <c r="F153" s="41"/>
      <c r="G153" s="41"/>
      <c r="H153" s="41"/>
      <c r="I153" s="112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85"/>
    </row>
    <row r="154" spans="1:22" ht="15" customHeight="1">
      <c r="A154" s="41">
        <v>151</v>
      </c>
      <c r="B154" s="82">
        <v>599</v>
      </c>
      <c r="C154" s="136"/>
      <c r="D154" s="110"/>
      <c r="E154" s="41"/>
      <c r="F154" s="41"/>
      <c r="G154" s="41"/>
      <c r="H154" s="41"/>
      <c r="I154" s="112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85"/>
    </row>
    <row r="155" spans="1:21" ht="15" customHeight="1">
      <c r="A155" s="41"/>
      <c r="B155" s="82"/>
      <c r="C155" s="136"/>
      <c r="D155" s="110"/>
      <c r="E155" s="41"/>
      <c r="F155" s="41"/>
      <c r="G155" s="41"/>
      <c r="H155" s="41"/>
      <c r="I155" s="112"/>
      <c r="J155" s="83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1:21" ht="15" customHeight="1">
      <c r="A156" s="41"/>
      <c r="B156" s="82"/>
      <c r="C156" s="136"/>
      <c r="D156" s="110"/>
      <c r="E156" s="41"/>
      <c r="F156" s="41"/>
      <c r="G156" s="41"/>
      <c r="H156" s="41"/>
      <c r="I156" s="112"/>
      <c r="J156" s="109"/>
      <c r="K156" s="109"/>
      <c r="L156" s="108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1:21" ht="15" customHeight="1">
      <c r="A157" s="41"/>
      <c r="B157" s="82"/>
      <c r="C157" s="136"/>
      <c r="D157" s="110"/>
      <c r="E157" s="41"/>
      <c r="F157" s="41"/>
      <c r="G157" s="41"/>
      <c r="H157" s="41"/>
      <c r="I157" s="112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1:21" ht="15" customHeight="1">
      <c r="A158" s="41"/>
      <c r="B158" s="82"/>
      <c r="C158" s="136"/>
      <c r="D158" s="41"/>
      <c r="E158" s="41"/>
      <c r="F158" s="41"/>
      <c r="G158" s="41"/>
      <c r="H158" s="41"/>
      <c r="I158" s="41"/>
      <c r="J158" s="83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1:21" ht="15" customHeight="1">
      <c r="A159" s="41"/>
      <c r="B159" s="82"/>
      <c r="C159" s="136"/>
      <c r="D159" s="110"/>
      <c r="E159" s="41"/>
      <c r="F159" s="41"/>
      <c r="G159" s="41"/>
      <c r="H159" s="41"/>
      <c r="I159" s="112"/>
      <c r="J159" s="109"/>
      <c r="M159" s="83"/>
      <c r="N159" s="83"/>
      <c r="O159" s="83"/>
      <c r="P159" s="83"/>
      <c r="Q159" s="83"/>
      <c r="R159" s="83"/>
      <c r="S159" s="83"/>
      <c r="T159" s="83"/>
      <c r="U159" s="83"/>
    </row>
    <row r="160" spans="1:21" ht="15" customHeight="1">
      <c r="A160" s="41"/>
      <c r="B160" s="82"/>
      <c r="C160" s="136"/>
      <c r="D160" s="110"/>
      <c r="E160" s="41"/>
      <c r="F160" s="41"/>
      <c r="G160" s="41"/>
      <c r="H160" s="41"/>
      <c r="I160" s="112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1:21" ht="15" customHeight="1">
      <c r="A161" s="41"/>
      <c r="B161" s="82"/>
      <c r="C161" s="136"/>
      <c r="D161" s="110"/>
      <c r="E161" s="41"/>
      <c r="F161" s="41"/>
      <c r="G161" s="41"/>
      <c r="H161" s="41"/>
      <c r="I161" s="112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1:21" ht="15" customHeight="1">
      <c r="A162" s="41"/>
      <c r="B162" s="82"/>
      <c r="C162" s="136"/>
      <c r="D162" s="110"/>
      <c r="E162" s="41"/>
      <c r="F162" s="41"/>
      <c r="G162" s="41"/>
      <c r="H162" s="41"/>
      <c r="I162" s="112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1:21" ht="15" customHeight="1">
      <c r="A163" s="41"/>
      <c r="B163" s="82"/>
      <c r="C163" s="137"/>
      <c r="D163" s="110"/>
      <c r="E163" s="41"/>
      <c r="F163" s="41"/>
      <c r="G163" s="41"/>
      <c r="H163" s="41"/>
      <c r="I163" s="112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1:21" ht="15" customHeight="1">
      <c r="A164" s="41"/>
      <c r="B164" s="82"/>
      <c r="C164" s="137"/>
      <c r="D164" s="110"/>
      <c r="E164" s="41"/>
      <c r="F164" s="41"/>
      <c r="G164" s="41"/>
      <c r="H164" s="41"/>
      <c r="I164" s="112"/>
      <c r="J164" s="83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1:21" ht="15" customHeight="1">
      <c r="A165" s="41"/>
      <c r="B165" s="82"/>
      <c r="C165" s="136"/>
      <c r="D165" s="110"/>
      <c r="E165" s="41"/>
      <c r="F165" s="41"/>
      <c r="G165" s="41"/>
      <c r="H165" s="41"/>
      <c r="I165" s="112"/>
      <c r="J165" s="109"/>
      <c r="K165" s="109"/>
      <c r="L165" s="108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1:21" ht="15" customHeight="1">
      <c r="A166" s="41"/>
      <c r="B166" s="82"/>
      <c r="C166" s="136"/>
      <c r="D166" s="110"/>
      <c r="E166" s="41"/>
      <c r="F166" s="41"/>
      <c r="G166" s="41"/>
      <c r="H166" s="41"/>
      <c r="I166" s="112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1:21" ht="15" customHeight="1">
      <c r="A167" s="41"/>
      <c r="B167" s="82"/>
      <c r="C167" s="136"/>
      <c r="D167" s="110"/>
      <c r="E167" s="41"/>
      <c r="F167" s="41"/>
      <c r="G167" s="41"/>
      <c r="H167" s="41"/>
      <c r="I167" s="112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1:21" ht="15" customHeight="1">
      <c r="A168" s="41"/>
      <c r="B168" s="82"/>
      <c r="C168" s="136"/>
      <c r="D168" s="110"/>
      <c r="E168" s="41"/>
      <c r="F168" s="41"/>
      <c r="G168" s="41"/>
      <c r="H168" s="41"/>
      <c r="I168" s="112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1:21" ht="15" customHeight="1">
      <c r="A169" s="41"/>
      <c r="B169" s="82"/>
      <c r="C169" s="136"/>
      <c r="D169" s="110"/>
      <c r="E169" s="41"/>
      <c r="F169" s="41"/>
      <c r="G169" s="41"/>
      <c r="H169" s="41"/>
      <c r="I169" s="112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1:21" ht="15" customHeight="1">
      <c r="A170" s="41"/>
      <c r="B170" s="82"/>
      <c r="C170" s="130"/>
      <c r="D170" s="110"/>
      <c r="E170" s="41"/>
      <c r="F170" s="41"/>
      <c r="G170" s="41"/>
      <c r="H170" s="41"/>
      <c r="I170" s="112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1:21" ht="15" customHeight="1">
      <c r="A171" s="41"/>
      <c r="B171" s="82"/>
      <c r="C171" s="41"/>
      <c r="D171" s="110"/>
      <c r="E171" s="41"/>
      <c r="F171" s="41"/>
      <c r="G171" s="41"/>
      <c r="H171" s="41"/>
      <c r="I171" s="112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1:21" ht="15" customHeight="1">
      <c r="A172" s="41"/>
      <c r="B172" s="82"/>
      <c r="C172" s="41"/>
      <c r="D172" s="110"/>
      <c r="E172" s="41"/>
      <c r="F172" s="41"/>
      <c r="G172" s="41"/>
      <c r="H172" s="41"/>
      <c r="I172" s="112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1:21" ht="15" customHeight="1">
      <c r="A173" s="41"/>
      <c r="B173" s="82"/>
      <c r="C173" s="136"/>
      <c r="D173" s="110"/>
      <c r="E173" s="41"/>
      <c r="F173" s="41"/>
      <c r="G173" s="41"/>
      <c r="H173" s="41"/>
      <c r="I173" s="41"/>
      <c r="J173" s="109"/>
      <c r="L173" s="83"/>
      <c r="M173" s="83"/>
      <c r="N173" s="83"/>
      <c r="O173" s="83"/>
      <c r="P173" s="83"/>
      <c r="Q173" s="83"/>
      <c r="R173" s="83"/>
      <c r="S173" s="83"/>
      <c r="T173" s="83"/>
      <c r="U173" s="83"/>
    </row>
    <row r="174" spans="1:21" ht="12.75">
      <c r="A174" s="41"/>
      <c r="B174" s="82"/>
      <c r="C174" s="136"/>
      <c r="D174" s="110"/>
      <c r="E174" s="41"/>
      <c r="F174" s="41"/>
      <c r="G174" s="41"/>
      <c r="H174" s="41"/>
      <c r="I174" s="41"/>
      <c r="J174" s="109"/>
      <c r="L174" s="83"/>
      <c r="M174" s="83"/>
      <c r="N174" s="83"/>
      <c r="O174" s="83"/>
      <c r="P174" s="83"/>
      <c r="Q174" s="83"/>
      <c r="R174" s="83"/>
      <c r="S174" s="83"/>
      <c r="T174" s="83"/>
      <c r="U174" s="83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8" max="24" width="9.140625" style="0" customWidth="1"/>
  </cols>
  <sheetData>
    <row r="1" spans="1:11" ht="20.25" customHeight="1">
      <c r="A1" s="4" t="s">
        <v>217</v>
      </c>
      <c r="B1" s="4"/>
      <c r="C1" s="16"/>
      <c r="D1" s="16"/>
      <c r="E1" s="16"/>
      <c r="F1" s="16"/>
      <c r="G1" s="6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66"/>
      <c r="H2" s="16"/>
      <c r="J2" s="241" t="s">
        <v>20</v>
      </c>
      <c r="K2" s="241"/>
      <c r="L2" s="241"/>
      <c r="R2" s="241" t="s">
        <v>161</v>
      </c>
      <c r="S2" s="241"/>
      <c r="T2" s="241"/>
      <c r="U2" s="241"/>
      <c r="V2" s="241"/>
      <c r="W2" s="241"/>
      <c r="X2" s="241"/>
    </row>
    <row r="3" spans="1:18" ht="15" customHeight="1">
      <c r="A3" s="24" t="s">
        <v>1</v>
      </c>
      <c r="B3" s="24" t="s">
        <v>18</v>
      </c>
      <c r="C3" s="25"/>
      <c r="D3" s="26"/>
      <c r="E3" s="25"/>
      <c r="F3" s="25"/>
      <c r="G3" s="65"/>
      <c r="H3" s="25"/>
      <c r="I3" s="25"/>
      <c r="J3" s="25"/>
      <c r="K3" s="25"/>
      <c r="L3" s="25"/>
      <c r="M3" s="25"/>
      <c r="R3" s="7"/>
    </row>
    <row r="4" spans="1:23" ht="15" customHeight="1" thickBo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67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67" t="s">
        <v>7</v>
      </c>
      <c r="S4" s="128">
        <v>1</v>
      </c>
      <c r="T4" s="128">
        <v>2</v>
      </c>
      <c r="U4" s="128">
        <v>3</v>
      </c>
      <c r="V4" s="128">
        <v>4</v>
      </c>
      <c r="W4" s="127"/>
    </row>
    <row r="5" spans="1:23" ht="15" customHeight="1" thickTop="1">
      <c r="A5" s="172">
        <v>584</v>
      </c>
      <c r="B5" s="131" t="str">
        <f>IF(A5="","",VLOOKUP(A5,'WS Hcap'!$B$4:$D$167,3))</f>
        <v>SM</v>
      </c>
      <c r="C5" s="131">
        <v>1</v>
      </c>
      <c r="D5" s="185" t="str">
        <f>IF(A5="","",VLOOKUP(A5,'WS Hcap'!$B$4:$D$167,2))</f>
        <v>Stanton, Claire</v>
      </c>
      <c r="E5" s="197">
        <v>0.019976851851851853</v>
      </c>
      <c r="F5" s="42">
        <f>IF(A5="","",VLOOKUP(A5,'WS Hcap'!$B$4:$M$167,9))</f>
        <v>0.0034722222222222238</v>
      </c>
      <c r="G5" s="133">
        <f aca="true" t="shared" si="0" ref="G5:G28">E5-F5</f>
        <v>0.01650462962962963</v>
      </c>
      <c r="H5" s="7"/>
      <c r="I5" s="131">
        <v>1</v>
      </c>
      <c r="J5" s="37" t="s">
        <v>213</v>
      </c>
      <c r="K5" s="133">
        <v>0.024120370370370372</v>
      </c>
      <c r="L5" s="133">
        <v>0.014930555555555556</v>
      </c>
      <c r="M5" s="133">
        <v>0.009189814814814816</v>
      </c>
      <c r="R5" s="218" t="s">
        <v>52</v>
      </c>
      <c r="S5">
        <v>22</v>
      </c>
      <c r="T5">
        <v>41</v>
      </c>
      <c r="U5">
        <v>64</v>
      </c>
      <c r="V5">
        <v>150</v>
      </c>
      <c r="W5" s="127">
        <v>277</v>
      </c>
    </row>
    <row r="6" spans="1:23" ht="15" customHeight="1">
      <c r="A6" s="172">
        <v>348</v>
      </c>
      <c r="B6" s="131" t="str">
        <f>IF(A6="","",VLOOKUP(A6,'WS Hcap'!$B$4:$D$167,3))</f>
        <v>BGT</v>
      </c>
      <c r="C6" s="131">
        <v>2</v>
      </c>
      <c r="D6" s="185" t="str">
        <f>IF(A6="","",VLOOKUP(A6,'WS Hcap'!$B$4:$D$167,2))</f>
        <v>Barrett, Lauren</v>
      </c>
      <c r="E6" s="197">
        <v>0.02310185185185185</v>
      </c>
      <c r="F6" s="42">
        <f>IF(A6="","",VLOOKUP(A6,'WS Hcap'!$B$4:$M$167,9))</f>
        <v>0.011111111111111112</v>
      </c>
      <c r="G6" s="133">
        <f t="shared" si="0"/>
        <v>0.011990740740740738</v>
      </c>
      <c r="H6" s="7"/>
      <c r="I6" s="131">
        <v>2</v>
      </c>
      <c r="J6" s="37" t="s">
        <v>173</v>
      </c>
      <c r="K6" s="133">
        <v>0.024236111111111115</v>
      </c>
      <c r="L6" s="133">
        <v>0.014930555555555556</v>
      </c>
      <c r="M6" s="133">
        <v>0.009305555555555558</v>
      </c>
      <c r="R6" s="219" t="s">
        <v>78</v>
      </c>
      <c r="S6">
        <v>8</v>
      </c>
      <c r="T6">
        <v>46</v>
      </c>
      <c r="U6">
        <v>47</v>
      </c>
      <c r="V6">
        <v>62</v>
      </c>
      <c r="W6" s="127">
        <v>163</v>
      </c>
    </row>
    <row r="7" spans="1:23" ht="15" customHeight="1">
      <c r="A7" s="172">
        <v>468</v>
      </c>
      <c r="B7" s="131" t="str">
        <f>IF(A7="","",VLOOKUP(A7,'WS Hcap'!$B$4:$D$167,3))</f>
        <v>xxx</v>
      </c>
      <c r="C7" s="131">
        <v>3</v>
      </c>
      <c r="D7" s="185" t="str">
        <f>IF(A7="","",VLOOKUP(A7,'WS Hcap'!$B$4:$D$167,2))</f>
        <v>Landers, Stephanie</v>
      </c>
      <c r="E7" s="197">
        <v>0.023321759259259257</v>
      </c>
      <c r="F7" s="42">
        <f>IF(A7="","",VLOOKUP(A7,'WS Hcap'!$B$4:$M$167,9))</f>
        <v>0.006249999999999999</v>
      </c>
      <c r="G7" s="133">
        <f t="shared" si="0"/>
        <v>0.01707175925925926</v>
      </c>
      <c r="H7" s="7"/>
      <c r="I7" s="131">
        <v>3</v>
      </c>
      <c r="J7" s="7" t="s">
        <v>239</v>
      </c>
      <c r="K7" s="133">
        <v>0.023969907407407412</v>
      </c>
      <c r="L7" s="133">
        <v>0.01423611111111111</v>
      </c>
      <c r="M7" s="133">
        <v>0.009733796296296301</v>
      </c>
      <c r="R7" s="219" t="s">
        <v>64</v>
      </c>
      <c r="S7">
        <v>10</v>
      </c>
      <c r="T7">
        <v>21</v>
      </c>
      <c r="U7">
        <v>33</v>
      </c>
      <c r="V7">
        <v>34</v>
      </c>
      <c r="W7" s="127">
        <v>98</v>
      </c>
    </row>
    <row r="8" spans="1:23" ht="15" customHeight="1">
      <c r="A8" s="172">
        <v>484</v>
      </c>
      <c r="B8" s="131" t="str">
        <f>IF(A8="","",VLOOKUP(A8,'WS Hcap'!$B$4:$D$167,3))</f>
        <v>BGT</v>
      </c>
      <c r="C8" s="131">
        <v>4</v>
      </c>
      <c r="D8" s="185" t="str">
        <f>IF(A8="","",VLOOKUP(A8,'WS Hcap'!$B$4:$D$167,2))</f>
        <v>Pattison, Andy</v>
      </c>
      <c r="E8" s="197">
        <v>0.023344907407407404</v>
      </c>
      <c r="F8" s="42">
        <f>IF(A8="","",VLOOKUP(A8,'WS Hcap'!$B$4:$M$167,9))</f>
        <v>0.011284722222222222</v>
      </c>
      <c r="G8" s="133">
        <f t="shared" si="0"/>
        <v>0.012060185185185182</v>
      </c>
      <c r="H8" s="7"/>
      <c r="I8" s="131">
        <v>4</v>
      </c>
      <c r="J8" s="37" t="s">
        <v>243</v>
      </c>
      <c r="K8" s="133">
        <v>0.024062500000000004</v>
      </c>
      <c r="L8" s="133">
        <v>0.01371527777777778</v>
      </c>
      <c r="M8" s="133">
        <v>0.010347222222222225</v>
      </c>
      <c r="R8" s="219" t="s">
        <v>241</v>
      </c>
      <c r="S8">
        <v>2</v>
      </c>
      <c r="T8">
        <v>4</v>
      </c>
      <c r="U8">
        <v>39</v>
      </c>
      <c r="V8">
        <v>45</v>
      </c>
      <c r="W8" s="127">
        <v>90</v>
      </c>
    </row>
    <row r="9" spans="1:23" ht="15" customHeight="1">
      <c r="A9" s="172">
        <v>579</v>
      </c>
      <c r="B9" s="131" t="str">
        <f>IF(A9="","",VLOOKUP(A9,'WS Hcap'!$B$4:$D$167,3))</f>
        <v>CM</v>
      </c>
      <c r="C9" s="131">
        <v>5</v>
      </c>
      <c r="D9" s="185" t="str">
        <f>IF(A9="","",VLOOKUP(A9,'WS Hcap'!$B$4:$D$167,2))</f>
        <v>Wilson, Andrea</v>
      </c>
      <c r="E9" s="197">
        <v>0.02337962962962963</v>
      </c>
      <c r="F9" s="42">
        <f>IF(A9="","",VLOOKUP(A9,'WS Hcap'!$B$4:$M$167,9))</f>
        <v>0.005555555555555557</v>
      </c>
      <c r="G9" s="133">
        <f t="shared" si="0"/>
        <v>0.017824074074074072</v>
      </c>
      <c r="H9" s="7"/>
      <c r="I9" s="131">
        <v>5</v>
      </c>
      <c r="J9" s="7" t="s">
        <v>212</v>
      </c>
      <c r="K9" s="133">
        <v>0.024247685185185188</v>
      </c>
      <c r="L9" s="133">
        <v>0.01388888888888889</v>
      </c>
      <c r="M9" s="133">
        <v>0.010358796296296298</v>
      </c>
      <c r="R9" s="219" t="s">
        <v>51</v>
      </c>
      <c r="S9">
        <v>35</v>
      </c>
      <c r="T9">
        <v>57</v>
      </c>
      <c r="U9">
        <v>74</v>
      </c>
      <c r="V9">
        <v>79</v>
      </c>
      <c r="W9" s="127">
        <v>245</v>
      </c>
    </row>
    <row r="10" spans="1:23" ht="15" customHeight="1">
      <c r="A10" s="172">
        <v>388</v>
      </c>
      <c r="B10" s="131" t="str">
        <f>IF(A10="","",VLOOKUP(A10,'WS Hcap'!$B$4:$D$167,3))</f>
        <v>CM</v>
      </c>
      <c r="C10" s="131">
        <v>6</v>
      </c>
      <c r="D10" s="185" t="str">
        <f>IF(A10="","",VLOOKUP(A10,'WS Hcap'!$B$4:$D$167,2))</f>
        <v>Falkous, Lesley</v>
      </c>
      <c r="E10" s="197">
        <v>0.023576388888888886</v>
      </c>
      <c r="F10" s="42">
        <f>IF(A10="","",VLOOKUP(A10,'WS Hcap'!$B$4:$M$167,9))</f>
        <v>0.006597222222222223</v>
      </c>
      <c r="G10" s="133">
        <f t="shared" si="0"/>
        <v>0.016979166666666663</v>
      </c>
      <c r="H10" s="7"/>
      <c r="I10" s="131">
        <v>6</v>
      </c>
      <c r="J10" s="37" t="s">
        <v>145</v>
      </c>
      <c r="K10" s="133">
        <v>0.024398148148148148</v>
      </c>
      <c r="L10" s="133">
        <v>0.01388888888888889</v>
      </c>
      <c r="M10" s="133">
        <v>0.010509259259259258</v>
      </c>
      <c r="R10" s="220" t="s">
        <v>147</v>
      </c>
      <c r="S10">
        <v>5</v>
      </c>
      <c r="T10">
        <v>6</v>
      </c>
      <c r="U10">
        <v>36</v>
      </c>
      <c r="V10">
        <v>60</v>
      </c>
      <c r="W10" s="127">
        <v>107</v>
      </c>
    </row>
    <row r="11" spans="1:23" ht="15" customHeight="1">
      <c r="A11" s="172">
        <v>382</v>
      </c>
      <c r="B11" s="131" t="str">
        <f>IF(A11="","",VLOOKUP(A11,'WS Hcap'!$B$4:$D$167,3))</f>
        <v>IPD</v>
      </c>
      <c r="C11" s="131">
        <v>7</v>
      </c>
      <c r="D11" s="185" t="str">
        <f>IF(A11="","",VLOOKUP(A11,'WS Hcap'!$B$4:$D$167,2))</f>
        <v>Dungworth, Joseph</v>
      </c>
      <c r="E11" s="197">
        <v>0.023611111111111114</v>
      </c>
      <c r="F11" s="42">
        <f>IF(A11="","",VLOOKUP(A11,'WS Hcap'!$B$4:$M$167,9))</f>
        <v>0.012673611111111111</v>
      </c>
      <c r="G11" s="133">
        <f t="shared" si="0"/>
        <v>0.010937500000000003</v>
      </c>
      <c r="H11" s="7"/>
      <c r="I11" s="131">
        <v>7</v>
      </c>
      <c r="J11" s="7" t="s">
        <v>22</v>
      </c>
      <c r="K11" s="133">
        <v>0.024178240740740743</v>
      </c>
      <c r="L11" s="133">
        <v>0.013541666666666665</v>
      </c>
      <c r="M11" s="133">
        <v>0.010636574074074078</v>
      </c>
      <c r="R11" s="219" t="s">
        <v>102</v>
      </c>
      <c r="S11">
        <v>53</v>
      </c>
      <c r="T11">
        <v>65</v>
      </c>
      <c r="U11">
        <v>150</v>
      </c>
      <c r="V11">
        <v>150</v>
      </c>
      <c r="W11" s="127">
        <v>418</v>
      </c>
    </row>
    <row r="12" spans="1:23" ht="15" customHeight="1">
      <c r="A12" s="172">
        <v>477</v>
      </c>
      <c r="B12" s="131" t="str">
        <f>IF(A12="","",VLOOKUP(A12,'WS Hcap'!$B$4:$D$167,3))</f>
        <v>AUMD</v>
      </c>
      <c r="C12" s="131">
        <v>8</v>
      </c>
      <c r="D12" s="185" t="str">
        <f>IF(A12="","",VLOOKUP(A12,'WS Hcap'!$B$4:$D$167,2))</f>
        <v>Moffett, Tom</v>
      </c>
      <c r="E12" s="197">
        <v>0.023622685185185188</v>
      </c>
      <c r="F12" s="42">
        <f>IF(A12="","",VLOOKUP(A12,'WS Hcap'!$B$4:$M$167,9))</f>
        <v>0.010069444444444445</v>
      </c>
      <c r="G12" s="133">
        <f t="shared" si="0"/>
        <v>0.013553240740740742</v>
      </c>
      <c r="H12" s="7"/>
      <c r="I12" s="131">
        <v>8</v>
      </c>
      <c r="J12" s="37" t="s">
        <v>226</v>
      </c>
      <c r="K12" s="133">
        <v>0.023611111111111114</v>
      </c>
      <c r="L12" s="133">
        <v>0.012673611111111111</v>
      </c>
      <c r="M12" s="133">
        <v>0.010937500000000003</v>
      </c>
      <c r="R12" s="219" t="s">
        <v>123</v>
      </c>
      <c r="S12">
        <v>16</v>
      </c>
      <c r="T12">
        <v>51</v>
      </c>
      <c r="U12">
        <v>66</v>
      </c>
      <c r="V12">
        <v>150</v>
      </c>
      <c r="W12" s="127">
        <v>283</v>
      </c>
    </row>
    <row r="13" spans="1:23" ht="15" customHeight="1">
      <c r="A13" s="172">
        <v>362</v>
      </c>
      <c r="B13" s="131" t="str">
        <f>IF(A13="","",VLOOKUP(A13,'WS Hcap'!$B$4:$D$167,3))</f>
        <v>KK</v>
      </c>
      <c r="C13" s="131">
        <v>9</v>
      </c>
      <c r="D13" s="185" t="str">
        <f>IF(A13="","",VLOOKUP(A13,'WS Hcap'!$B$4:$D$167,2))</f>
        <v>Bryce, George</v>
      </c>
      <c r="E13" s="197">
        <v>0.023692129629629632</v>
      </c>
      <c r="F13" s="42">
        <f>IF(A13="","",VLOOKUP(A13,'WS Hcap'!$B$4:$M$167,9))</f>
        <v>0.01232638888888889</v>
      </c>
      <c r="G13" s="133">
        <f t="shared" si="0"/>
        <v>0.011365740740740742</v>
      </c>
      <c r="H13" s="7"/>
      <c r="I13" s="131">
        <v>9</v>
      </c>
      <c r="J13" s="7" t="s">
        <v>67</v>
      </c>
      <c r="K13" s="6">
        <v>0.024525462962962964</v>
      </c>
      <c r="L13" s="6">
        <v>0.013541666666666665</v>
      </c>
      <c r="M13" s="6">
        <v>0.010983796296296299</v>
      </c>
      <c r="R13" s="219" t="s">
        <v>91</v>
      </c>
      <c r="S13">
        <v>20</v>
      </c>
      <c r="T13">
        <v>43</v>
      </c>
      <c r="U13">
        <v>76</v>
      </c>
      <c r="V13">
        <v>150</v>
      </c>
      <c r="W13" s="127">
        <v>289</v>
      </c>
    </row>
    <row r="14" spans="1:23" ht="15" customHeight="1">
      <c r="A14" s="172">
        <v>450</v>
      </c>
      <c r="B14" s="131" t="str">
        <f>IF(A14="","",VLOOKUP(A14,'WS Hcap'!$B$4:$D$167,3))</f>
        <v>BB</v>
      </c>
      <c r="C14" s="131">
        <v>10</v>
      </c>
      <c r="D14" s="185" t="str">
        <f>IF(A14="","",VLOOKUP(A14,'WS Hcap'!$B$4:$D$167,2))</f>
        <v>French, Steven</v>
      </c>
      <c r="E14" s="197">
        <v>0.02377314814814815</v>
      </c>
      <c r="F14" s="42">
        <f>IF(A14="","",VLOOKUP(A14,'WS Hcap'!$B$4:$M$167,9))</f>
        <v>0.0125</v>
      </c>
      <c r="G14" s="133">
        <f t="shared" si="0"/>
        <v>0.01127314814814815</v>
      </c>
      <c r="H14" s="7"/>
      <c r="I14" s="131">
        <v>10</v>
      </c>
      <c r="J14" s="7" t="s">
        <v>94</v>
      </c>
      <c r="K14" s="133">
        <v>0.02391203703703704</v>
      </c>
      <c r="L14" s="133">
        <v>0.012847222222222222</v>
      </c>
      <c r="M14" s="133">
        <v>0.011064814814814819</v>
      </c>
      <c r="R14" s="219" t="s">
        <v>54</v>
      </c>
      <c r="S14">
        <v>40</v>
      </c>
      <c r="T14">
        <v>150</v>
      </c>
      <c r="U14">
        <v>150</v>
      </c>
      <c r="V14">
        <v>150</v>
      </c>
      <c r="W14" s="127">
        <v>490</v>
      </c>
    </row>
    <row r="15" spans="1:23" ht="15" customHeight="1">
      <c r="A15" s="172">
        <v>370</v>
      </c>
      <c r="B15" s="131" t="str">
        <f>IF(A15="","",VLOOKUP(A15,'WS Hcap'!$B$4:$D$167,3))</f>
        <v>TSC</v>
      </c>
      <c r="C15" s="131">
        <v>11</v>
      </c>
      <c r="D15" s="185" t="str">
        <f>IF(A15="","",VLOOKUP(A15,'WS Hcap'!$B$4:$D$167,2))</f>
        <v>Conner, Michelle</v>
      </c>
      <c r="E15" s="197">
        <v>0.02385416666666667</v>
      </c>
      <c r="F15" s="42">
        <f>IF(A15="","",VLOOKUP(A15,'WS Hcap'!$B$4:$M$167,9))</f>
        <v>0.010763888888888889</v>
      </c>
      <c r="G15" s="133">
        <f t="shared" si="0"/>
        <v>0.01309027777777778</v>
      </c>
      <c r="H15" s="7"/>
      <c r="I15" s="131">
        <v>11</v>
      </c>
      <c r="J15" s="37" t="s">
        <v>177</v>
      </c>
      <c r="K15" s="133">
        <v>0.024062500000000004</v>
      </c>
      <c r="L15" s="133">
        <v>0.012847222222222222</v>
      </c>
      <c r="M15" s="133">
        <v>0.011215277777777782</v>
      </c>
      <c r="R15" s="219" t="s">
        <v>124</v>
      </c>
      <c r="S15">
        <v>7</v>
      </c>
      <c r="T15">
        <v>14</v>
      </c>
      <c r="U15">
        <v>23</v>
      </c>
      <c r="V15">
        <v>56</v>
      </c>
      <c r="W15" s="127">
        <v>100</v>
      </c>
    </row>
    <row r="16" spans="1:23" ht="15" customHeight="1">
      <c r="A16" s="172">
        <v>492</v>
      </c>
      <c r="B16" s="131" t="str">
        <f>IF(A16="","",VLOOKUP(A16,'WS Hcap'!$B$4:$D$167,3))</f>
        <v>JBR</v>
      </c>
      <c r="C16" s="131">
        <v>12</v>
      </c>
      <c r="D16" s="185" t="str">
        <f>IF(A16="","",VLOOKUP(A16,'WS Hcap'!$B$4:$D$167,2))</f>
        <v>Shields, David</v>
      </c>
      <c r="E16" s="197">
        <v>0.02391203703703704</v>
      </c>
      <c r="F16" s="42">
        <f>IF(A16="","",VLOOKUP(A16,'WS Hcap'!$B$4:$M$167,9))</f>
        <v>0.012847222222222222</v>
      </c>
      <c r="G16" s="133">
        <f t="shared" si="0"/>
        <v>0.011064814814814819</v>
      </c>
      <c r="H16" s="7"/>
      <c r="I16" s="131">
        <v>12</v>
      </c>
      <c r="J16" s="37" t="s">
        <v>160</v>
      </c>
      <c r="K16" s="133">
        <v>0.024444444444444446</v>
      </c>
      <c r="L16" s="133">
        <v>0.013194444444444444</v>
      </c>
      <c r="M16" s="133">
        <v>0.011250000000000001</v>
      </c>
      <c r="R16" s="219" t="s">
        <v>128</v>
      </c>
      <c r="S16">
        <v>15</v>
      </c>
      <c r="T16">
        <v>29</v>
      </c>
      <c r="U16">
        <v>37</v>
      </c>
      <c r="V16">
        <v>59</v>
      </c>
      <c r="W16" s="127">
        <v>140</v>
      </c>
    </row>
    <row r="17" spans="1:23" ht="15" customHeight="1">
      <c r="A17" s="172">
        <v>479</v>
      </c>
      <c r="B17" s="131" t="str">
        <f>IF(A17="","",VLOOKUP(A17,'WS Hcap'!$B$4:$D$167,3))</f>
        <v>SK</v>
      </c>
      <c r="C17" s="131">
        <v>13</v>
      </c>
      <c r="D17" s="185" t="str">
        <f>IF(A17="","",VLOOKUP(A17,'WS Hcap'!$B$4:$D$167,2))</f>
        <v>Morris, Shaun</v>
      </c>
      <c r="E17" s="197">
        <v>0.023958333333333335</v>
      </c>
      <c r="F17" s="42">
        <f>IF(A17="","",VLOOKUP(A17,'WS Hcap'!$B$4:$M$167,9))</f>
        <v>0.012152777777777778</v>
      </c>
      <c r="G17" s="133">
        <f t="shared" si="0"/>
        <v>0.011805555555555557</v>
      </c>
      <c r="H17" s="7"/>
      <c r="I17" s="131">
        <v>13</v>
      </c>
      <c r="J17" s="7" t="s">
        <v>25</v>
      </c>
      <c r="K17" s="133">
        <v>0.02377314814814815</v>
      </c>
      <c r="L17" s="133">
        <v>0.0125</v>
      </c>
      <c r="M17" s="133">
        <v>0.01127314814814815</v>
      </c>
      <c r="R17" s="219" t="s">
        <v>101</v>
      </c>
      <c r="S17">
        <v>12</v>
      </c>
      <c r="T17">
        <v>26</v>
      </c>
      <c r="U17">
        <v>30</v>
      </c>
      <c r="V17">
        <v>42</v>
      </c>
      <c r="W17" s="127">
        <v>110</v>
      </c>
    </row>
    <row r="18" spans="1:23" ht="15" customHeight="1">
      <c r="A18" s="172">
        <v>580</v>
      </c>
      <c r="B18" s="131" t="str">
        <f>IF(A18="","",VLOOKUP(A18,'WS Hcap'!$B$4:$D$167,3))</f>
        <v>IPD</v>
      </c>
      <c r="C18" s="131">
        <v>14</v>
      </c>
      <c r="D18" s="185" t="str">
        <f>IF(A18="","",VLOOKUP(A18,'WS Hcap'!$B$4:$D$167,2))</f>
        <v>Wren, Joe</v>
      </c>
      <c r="E18" s="197">
        <v>0.023969907407407412</v>
      </c>
      <c r="F18" s="42">
        <f>IF(A18="","",VLOOKUP(A18,'WS Hcap'!$B$4:$M$167,9))</f>
        <v>0.01423611111111111</v>
      </c>
      <c r="G18" s="133">
        <f t="shared" si="0"/>
        <v>0.009733796296296301</v>
      </c>
      <c r="H18" s="7"/>
      <c r="I18" s="131">
        <v>14</v>
      </c>
      <c r="J18" s="37" t="s">
        <v>195</v>
      </c>
      <c r="K18" s="133">
        <v>0.024305555555555556</v>
      </c>
      <c r="L18" s="133">
        <v>0.013020833333333334</v>
      </c>
      <c r="M18" s="133">
        <v>0.011284722222222222</v>
      </c>
      <c r="R18" s="220" t="s">
        <v>246</v>
      </c>
      <c r="S18">
        <v>9</v>
      </c>
      <c r="T18">
        <v>31</v>
      </c>
      <c r="U18">
        <v>52</v>
      </c>
      <c r="V18">
        <v>70</v>
      </c>
      <c r="W18" s="127">
        <v>162</v>
      </c>
    </row>
    <row r="19" spans="1:23" ht="15" customHeight="1">
      <c r="A19" s="172">
        <v>487</v>
      </c>
      <c r="B19" s="131" t="str">
        <f>IF(A19="","",VLOOKUP(A19,'WS Hcap'!$B$4:$D$167,3))</f>
        <v>JA</v>
      </c>
      <c r="C19" s="131">
        <v>15</v>
      </c>
      <c r="D19" s="185" t="str">
        <f>IF(A19="","",VLOOKUP(A19,'WS Hcap'!$B$4:$D$167,2))</f>
        <v>Ridley, Paul</v>
      </c>
      <c r="E19" s="197">
        <v>0.02399305555555556</v>
      </c>
      <c r="F19" s="42">
        <f>IF(A19="","",VLOOKUP(A19,'WS Hcap'!$B$4:$M$167,9))</f>
        <v>0.00798611111111111</v>
      </c>
      <c r="G19" s="133">
        <f t="shared" si="0"/>
        <v>0.01600694444444445</v>
      </c>
      <c r="H19" s="7"/>
      <c r="I19" s="131">
        <v>15</v>
      </c>
      <c r="J19" s="37" t="s">
        <v>187</v>
      </c>
      <c r="K19" s="133">
        <v>0.023692129629629632</v>
      </c>
      <c r="L19" s="133">
        <v>0.01232638888888889</v>
      </c>
      <c r="M19" s="133">
        <v>0.011365740740740742</v>
      </c>
      <c r="R19" s="219" t="s">
        <v>207</v>
      </c>
      <c r="S19">
        <v>150</v>
      </c>
      <c r="T19">
        <v>150</v>
      </c>
      <c r="U19">
        <v>150</v>
      </c>
      <c r="V19">
        <v>150</v>
      </c>
      <c r="W19" s="127">
        <v>600</v>
      </c>
    </row>
    <row r="20" spans="1:23" ht="15" customHeight="1">
      <c r="A20" s="172">
        <v>486</v>
      </c>
      <c r="B20" s="131" t="str">
        <f>IF(A20="","",VLOOKUP(A20,'WS Hcap'!$B$4:$D$167,3))</f>
        <v>FF</v>
      </c>
      <c r="C20" s="131">
        <v>16</v>
      </c>
      <c r="D20" s="185" t="str">
        <f>IF(A20="","",VLOOKUP(A20,'WS Hcap'!$B$4:$D$167,2))</f>
        <v>Rhodes, Robert</v>
      </c>
      <c r="E20" s="197">
        <v>0.02405092592592593</v>
      </c>
      <c r="F20" s="42">
        <f>IF(A20="","",VLOOKUP(A20,'WS Hcap'!$B$4:$M$167,9))</f>
        <v>0.0125</v>
      </c>
      <c r="G20" s="133">
        <f t="shared" si="0"/>
        <v>0.01155092592592593</v>
      </c>
      <c r="H20" s="7"/>
      <c r="I20" s="131">
        <v>16</v>
      </c>
      <c r="J20" s="7" t="s">
        <v>93</v>
      </c>
      <c r="K20" s="133">
        <v>0.024247685185185188</v>
      </c>
      <c r="L20" s="133">
        <v>0.012847222222222222</v>
      </c>
      <c r="M20" s="133">
        <v>0.011400462962962966</v>
      </c>
      <c r="R20" s="219" t="s">
        <v>80</v>
      </c>
      <c r="S20">
        <v>18</v>
      </c>
      <c r="T20">
        <v>27</v>
      </c>
      <c r="U20">
        <v>32</v>
      </c>
      <c r="V20">
        <v>63</v>
      </c>
      <c r="W20" s="127">
        <v>140</v>
      </c>
    </row>
    <row r="21" spans="1:23" ht="15" customHeight="1">
      <c r="A21" s="172">
        <v>385</v>
      </c>
      <c r="B21" s="131" t="str">
        <f>IF(A21="","",VLOOKUP(A21,'WS Hcap'!$B$4:$D$167,3))</f>
        <v>TR</v>
      </c>
      <c r="C21" s="131">
        <v>17</v>
      </c>
      <c r="D21" s="185" t="str">
        <f>IF(A21="","",VLOOKUP(A21,'WS Hcap'!$B$4:$D$167,2))</f>
        <v>Fairbairn, Martin</v>
      </c>
      <c r="E21" s="197">
        <v>0.024062500000000004</v>
      </c>
      <c r="F21" s="42">
        <f>IF(A21="","",VLOOKUP(A21,'WS Hcap'!$B$4:$M$167,9))</f>
        <v>0.012847222222222222</v>
      </c>
      <c r="G21" s="133">
        <f t="shared" si="0"/>
        <v>0.011215277777777782</v>
      </c>
      <c r="H21" s="7"/>
      <c r="I21" s="131">
        <v>17</v>
      </c>
      <c r="J21" s="7" t="s">
        <v>162</v>
      </c>
      <c r="K21" s="6">
        <v>0.024074074074074078</v>
      </c>
      <c r="L21" s="6">
        <v>0.012673611111111111</v>
      </c>
      <c r="M21" s="6">
        <v>0.011400462962962966</v>
      </c>
      <c r="R21" s="219" t="s">
        <v>81</v>
      </c>
      <c r="S21">
        <v>44</v>
      </c>
      <c r="T21">
        <v>50</v>
      </c>
      <c r="U21">
        <v>78</v>
      </c>
      <c r="V21">
        <v>150</v>
      </c>
      <c r="W21" s="127">
        <v>322</v>
      </c>
    </row>
    <row r="22" spans="1:23" ht="15" customHeight="1">
      <c r="A22" s="172">
        <v>461</v>
      </c>
      <c r="B22" s="131" t="str">
        <f>IF(A22="","",VLOOKUP(A22,'WS Hcap'!$B$4:$D$167,3))</f>
        <v>RnR</v>
      </c>
      <c r="C22" s="131">
        <v>18</v>
      </c>
      <c r="D22" s="185" t="str">
        <f>IF(A22="","",VLOOKUP(A22,'WS Hcap'!$B$4:$D$167,2))</f>
        <v>Horsley, Tony</v>
      </c>
      <c r="E22" s="197">
        <v>0.024062500000000004</v>
      </c>
      <c r="F22" s="42">
        <f>IF(A22="","",VLOOKUP(A22,'WS Hcap'!$B$4:$M$167,9))</f>
        <v>0.01371527777777778</v>
      </c>
      <c r="G22" s="133">
        <f t="shared" si="0"/>
        <v>0.010347222222222225</v>
      </c>
      <c r="H22" s="7"/>
      <c r="I22" s="131">
        <v>18</v>
      </c>
      <c r="J22" s="7" t="s">
        <v>227</v>
      </c>
      <c r="K22" s="133">
        <v>0.024988425925925928</v>
      </c>
      <c r="L22" s="133">
        <v>0.013541666666666665</v>
      </c>
      <c r="M22" s="133">
        <v>0.011446759259259262</v>
      </c>
      <c r="R22" s="219" t="s">
        <v>99</v>
      </c>
      <c r="S22">
        <v>13</v>
      </c>
      <c r="T22">
        <v>150</v>
      </c>
      <c r="U22">
        <v>150</v>
      </c>
      <c r="V22">
        <v>150</v>
      </c>
      <c r="W22" s="127">
        <v>463</v>
      </c>
    </row>
    <row r="23" spans="1:23" ht="15" customHeight="1">
      <c r="A23" s="172">
        <v>377</v>
      </c>
      <c r="B23" s="131" t="str">
        <f>IF(A23="","",VLOOKUP(A23,'WS Hcap'!$B$4:$D$167,3))</f>
        <v>SSG</v>
      </c>
      <c r="C23" s="131">
        <v>19</v>
      </c>
      <c r="D23" s="185" t="str">
        <f>IF(A23="","",VLOOKUP(A23,'WS Hcap'!$B$4:$D$167,2))</f>
        <v>Dickinson, Luke</v>
      </c>
      <c r="E23" s="197">
        <v>0.024074074074074078</v>
      </c>
      <c r="F23" s="42">
        <f>IF(A23="","",VLOOKUP(A23,'WS Hcap'!$B$4:$M$167,9))</f>
        <v>0.012673611111111111</v>
      </c>
      <c r="G23" s="133">
        <f t="shared" si="0"/>
        <v>0.011400462962962966</v>
      </c>
      <c r="H23" s="7"/>
      <c r="I23" s="131">
        <v>19</v>
      </c>
      <c r="J23" s="7" t="s">
        <v>182</v>
      </c>
      <c r="K23" s="133">
        <v>0.024293981481481486</v>
      </c>
      <c r="L23" s="133">
        <v>0.012847222222222222</v>
      </c>
      <c r="M23" s="133">
        <v>0.011446759259259264</v>
      </c>
      <c r="R23" s="219" t="s">
        <v>203</v>
      </c>
      <c r="S23">
        <v>1</v>
      </c>
      <c r="T23">
        <v>67</v>
      </c>
      <c r="U23">
        <v>72</v>
      </c>
      <c r="V23">
        <v>75</v>
      </c>
      <c r="W23" s="127">
        <v>215</v>
      </c>
    </row>
    <row r="24" spans="1:23" ht="15" customHeight="1">
      <c r="A24" s="172">
        <v>469</v>
      </c>
      <c r="B24" s="131" t="str">
        <f>IF(A24="","",VLOOKUP(A24,'WS Hcap'!$B$4:$D$167,3))</f>
        <v>GAL</v>
      </c>
      <c r="C24" s="131">
        <v>20</v>
      </c>
      <c r="D24" s="185" t="str">
        <f>IF(A24="","",VLOOKUP(A24,'WS Hcap'!$B$4:$D$167,2))</f>
        <v>Lemin, Julie</v>
      </c>
      <c r="E24" s="197">
        <v>0.024074074074074078</v>
      </c>
      <c r="F24" s="42">
        <f>IF(A24="","",VLOOKUP(A24,'WS Hcap'!$B$4:$M$167,9))</f>
        <v>0.010590277777777778</v>
      </c>
      <c r="G24" s="133">
        <f t="shared" si="0"/>
        <v>0.0134837962962963</v>
      </c>
      <c r="H24" s="7"/>
      <c r="I24" s="131">
        <v>20</v>
      </c>
      <c r="J24" s="7" t="s">
        <v>24</v>
      </c>
      <c r="K24" s="133">
        <v>0.02413194444444445</v>
      </c>
      <c r="L24" s="133">
        <v>0.012673611111111111</v>
      </c>
      <c r="M24" s="133">
        <v>0.011458333333333338</v>
      </c>
      <c r="R24" s="219" t="s">
        <v>82</v>
      </c>
      <c r="S24">
        <v>19</v>
      </c>
      <c r="T24">
        <v>24</v>
      </c>
      <c r="U24">
        <v>54</v>
      </c>
      <c r="V24">
        <v>73</v>
      </c>
      <c r="W24" s="127">
        <v>170</v>
      </c>
    </row>
    <row r="25" spans="1:23" ht="15" customHeight="1">
      <c r="A25" s="172">
        <v>371</v>
      </c>
      <c r="B25" s="131" t="str">
        <f>IF(A25="","",VLOOKUP(A25,'WS Hcap'!$B$4:$D$167,3))</f>
        <v>BB</v>
      </c>
      <c r="C25" s="131">
        <v>21</v>
      </c>
      <c r="D25" s="185" t="str">
        <f>IF(A25="","",VLOOKUP(A25,'WS Hcap'!$B$4:$D$167,2))</f>
        <v>Courtney, Nikki</v>
      </c>
      <c r="E25" s="197">
        <v>0.024097222222222225</v>
      </c>
      <c r="F25" s="42">
        <f>IF(A25="","",VLOOKUP(A25,'WS Hcap'!$B$4:$M$167,9))</f>
        <v>0.011805555555555557</v>
      </c>
      <c r="G25" s="133">
        <f t="shared" si="0"/>
        <v>0.012291666666666668</v>
      </c>
      <c r="H25" s="7"/>
      <c r="I25" s="131">
        <v>21</v>
      </c>
      <c r="J25" s="37" t="s">
        <v>201</v>
      </c>
      <c r="K25" s="133">
        <v>0.02405092592592593</v>
      </c>
      <c r="L25" s="133">
        <v>0.0125</v>
      </c>
      <c r="M25" s="133">
        <v>0.01155092592592593</v>
      </c>
      <c r="R25" s="219" t="s">
        <v>83</v>
      </c>
      <c r="S25">
        <v>17</v>
      </c>
      <c r="T25">
        <v>28</v>
      </c>
      <c r="U25">
        <v>38</v>
      </c>
      <c r="V25">
        <v>49</v>
      </c>
      <c r="W25" s="127">
        <v>132</v>
      </c>
    </row>
    <row r="26" spans="1:23" ht="15" customHeight="1" thickBot="1">
      <c r="A26" s="172">
        <v>361</v>
      </c>
      <c r="B26" s="131" t="str">
        <f>IF(A26="","",VLOOKUP(A26,'WS Hcap'!$B$4:$D$167,3))</f>
        <v>AA</v>
      </c>
      <c r="C26" s="131">
        <v>22</v>
      </c>
      <c r="D26" s="185" t="str">
        <f>IF(A26="","",VLOOKUP(A26,'WS Hcap'!$B$4:$D$167,2))</f>
        <v>Browning, Sue</v>
      </c>
      <c r="E26" s="197">
        <v>0.0241087962962963</v>
      </c>
      <c r="F26" s="42">
        <f>IF(A26="","",VLOOKUP(A26,'WS Hcap'!$B$4:$M$167,9))</f>
        <v>0.011111111111111112</v>
      </c>
      <c r="G26" s="133">
        <f t="shared" si="0"/>
        <v>0.012997685185185187</v>
      </c>
      <c r="H26" s="7"/>
      <c r="I26" s="131">
        <v>22</v>
      </c>
      <c r="J26" s="7" t="s">
        <v>150</v>
      </c>
      <c r="K26" s="133">
        <v>0.024583333333333332</v>
      </c>
      <c r="L26" s="133">
        <v>0.013020833333333334</v>
      </c>
      <c r="M26" s="133">
        <v>0.011562499999999998</v>
      </c>
      <c r="R26" s="221" t="s">
        <v>100</v>
      </c>
      <c r="S26">
        <v>11</v>
      </c>
      <c r="T26">
        <v>25</v>
      </c>
      <c r="U26">
        <v>48</v>
      </c>
      <c r="V26">
        <v>55</v>
      </c>
      <c r="W26" s="127">
        <v>139</v>
      </c>
    </row>
    <row r="27" spans="1:18" ht="15" customHeight="1" thickTop="1">
      <c r="A27" s="172">
        <v>562</v>
      </c>
      <c r="B27" s="131" t="str">
        <f>IF(A27="","",VLOOKUP(A27,'WS Hcap'!$B$4:$D$167,3))</f>
        <v>IPD</v>
      </c>
      <c r="C27" s="131">
        <v>23</v>
      </c>
      <c r="D27" s="185" t="str">
        <f>IF(A27="","",VLOOKUP(A27,'WS Hcap'!$B$4:$D$167,2))</f>
        <v>Stott, Michael</v>
      </c>
      <c r="E27" s="197">
        <v>0.024120370370370372</v>
      </c>
      <c r="F27" s="42">
        <f>IF(A27="","",VLOOKUP(A27,'WS Hcap'!$B$4:$M$167,9))</f>
        <v>0.014930555555555556</v>
      </c>
      <c r="G27" s="133">
        <f t="shared" si="0"/>
        <v>0.009189814814814816</v>
      </c>
      <c r="H27" s="7"/>
      <c r="I27" s="131">
        <v>23</v>
      </c>
      <c r="J27" s="7" t="s">
        <v>164</v>
      </c>
      <c r="K27" s="133">
        <v>0.02416666666666667</v>
      </c>
      <c r="L27" s="133">
        <v>0.0125</v>
      </c>
      <c r="M27" s="133">
        <v>0.011666666666666669</v>
      </c>
      <c r="R27" s="140"/>
    </row>
    <row r="28" spans="1:18" ht="15" customHeight="1">
      <c r="A28" s="172">
        <v>355</v>
      </c>
      <c r="B28" s="131" t="str">
        <f>IF(A28="","",VLOOKUP(A28,'WS Hcap'!$B$4:$D$167,3))</f>
        <v>SSG</v>
      </c>
      <c r="C28" s="131">
        <v>24</v>
      </c>
      <c r="D28" s="185" t="str">
        <f>IF(A28="","",VLOOKUP(A28,'WS Hcap'!$B$4:$D$167,2))</f>
        <v>Boldon, Rose</v>
      </c>
      <c r="E28" s="197">
        <v>0.024120370370370372</v>
      </c>
      <c r="F28" s="42">
        <f>IF(A28="","",VLOOKUP(A28,'WS Hcap'!$B$4:$M$167,9))</f>
        <v>0.005208333333333336</v>
      </c>
      <c r="G28" s="133">
        <f t="shared" si="0"/>
        <v>0.018912037037037036</v>
      </c>
      <c r="H28" s="7"/>
      <c r="I28" s="131">
        <v>24</v>
      </c>
      <c r="J28" s="37" t="s">
        <v>231</v>
      </c>
      <c r="K28" s="133">
        <v>0.023958333333333335</v>
      </c>
      <c r="L28" s="133">
        <v>0.012152777777777778</v>
      </c>
      <c r="M28" s="133">
        <v>0.011805555555555557</v>
      </c>
      <c r="R28" s="140"/>
    </row>
    <row r="29" spans="1:18" ht="15" customHeight="1">
      <c r="A29" s="172">
        <v>379</v>
      </c>
      <c r="B29" s="131" t="str">
        <f>IF(A29="","",VLOOKUP(A29,'WS Hcap'!$B$4:$D$167,3))</f>
        <v>TSC</v>
      </c>
      <c r="C29" s="131">
        <v>25</v>
      </c>
      <c r="D29" s="185" t="str">
        <f>IF(A29="","",VLOOKUP(A29,'WS Hcap'!$B$4:$D$167,2))</f>
        <v>Dobby, Steve</v>
      </c>
      <c r="E29" s="197">
        <v>0.02413194444444445</v>
      </c>
      <c r="F29" s="42">
        <f>IF(A29="","",VLOOKUP(A29,'WS Hcap'!$B$4:$M$167,9))</f>
        <v>0.012673611111111111</v>
      </c>
      <c r="G29" s="133">
        <f>E29-F29</f>
        <v>0.011458333333333338</v>
      </c>
      <c r="H29" s="7"/>
      <c r="I29" s="131">
        <v>25</v>
      </c>
      <c r="J29" s="37" t="s">
        <v>179</v>
      </c>
      <c r="K29" s="133">
        <v>0.02310185185185185</v>
      </c>
      <c r="L29" s="133">
        <v>0.011111111111111112</v>
      </c>
      <c r="M29" s="133">
        <v>0.011990740740740738</v>
      </c>
      <c r="R29" s="141"/>
    </row>
    <row r="30" spans="1:13" ht="15" customHeight="1">
      <c r="A30" s="172">
        <v>380</v>
      </c>
      <c r="B30" s="131" t="str">
        <f>IF(A30="","",VLOOKUP(A30,'WS Hcap'!$B$4:$D$167,3))</f>
        <v>JBR</v>
      </c>
      <c r="C30" s="131">
        <v>26</v>
      </c>
      <c r="D30" s="185" t="str">
        <f>IF(A30="","",VLOOKUP(A30,'WS Hcap'!$B$4:$D$167,2))</f>
        <v>Donaldson, Katie</v>
      </c>
      <c r="E30" s="197">
        <v>0.02416666666666667</v>
      </c>
      <c r="F30" s="42">
        <f>IF(A30="","",VLOOKUP(A30,'WS Hcap'!$B$4:$M$167,9))</f>
        <v>0.0125</v>
      </c>
      <c r="G30" s="133">
        <f aca="true" t="shared" si="1" ref="G30:G83">E30-F30</f>
        <v>0.011666666666666669</v>
      </c>
      <c r="H30" s="7"/>
      <c r="I30" s="131">
        <v>26</v>
      </c>
      <c r="J30" s="37" t="s">
        <v>117</v>
      </c>
      <c r="K30" s="133">
        <v>0.02420138888888889</v>
      </c>
      <c r="L30" s="133">
        <v>0.012152777777777778</v>
      </c>
      <c r="M30" s="133">
        <v>0.012048611111111112</v>
      </c>
    </row>
    <row r="31" spans="1:13" ht="15" customHeight="1">
      <c r="A31" s="172">
        <v>350</v>
      </c>
      <c r="B31" s="131" t="str">
        <f>IF(A31="","",VLOOKUP(A31,'WS Hcap'!$B$4:$D$167,3))</f>
        <v>RnR</v>
      </c>
      <c r="C31" s="131">
        <v>27</v>
      </c>
      <c r="D31" s="185" t="str">
        <f>IF(A31="","",VLOOKUP(A31,'WS Hcap'!$B$4:$D$167,2))</f>
        <v>Baxter, Ian</v>
      </c>
      <c r="E31" s="197">
        <v>0.024178240740740743</v>
      </c>
      <c r="F31" s="42">
        <f>IF(A31="","",VLOOKUP(A31,'WS Hcap'!$B$4:$M$167,9))</f>
        <v>0.013541666666666665</v>
      </c>
      <c r="G31" s="133">
        <f t="shared" si="1"/>
        <v>0.010636574074074078</v>
      </c>
      <c r="H31" s="7"/>
      <c r="I31" s="131">
        <v>27</v>
      </c>
      <c r="J31" s="37" t="s">
        <v>185</v>
      </c>
      <c r="K31" s="133">
        <v>0.023344907407407404</v>
      </c>
      <c r="L31" s="133">
        <v>0.011284722222222222</v>
      </c>
      <c r="M31" s="133">
        <v>0.012060185185185182</v>
      </c>
    </row>
    <row r="32" spans="1:13" ht="15" customHeight="1">
      <c r="A32" s="172">
        <v>566</v>
      </c>
      <c r="B32" s="131" t="str">
        <f>IF(A32="","",VLOOKUP(A32,'WS Hcap'!$B$4:$D$167,3))</f>
        <v>TR</v>
      </c>
      <c r="C32" s="131">
        <v>28</v>
      </c>
      <c r="D32" s="185" t="str">
        <f>IF(A32="","",VLOOKUP(A32,'WS Hcap'!$B$4:$D$167,2))</f>
        <v>Triplow, David</v>
      </c>
      <c r="E32" s="197">
        <v>0.02420138888888889</v>
      </c>
      <c r="F32" s="42">
        <f>IF(A32="","",VLOOKUP(A32,'WS Hcap'!$B$4:$M$167,9))</f>
        <v>0.012152777777777778</v>
      </c>
      <c r="G32" s="133">
        <f t="shared" si="1"/>
        <v>0.012048611111111112</v>
      </c>
      <c r="H32" s="7"/>
      <c r="I32" s="131">
        <v>28</v>
      </c>
      <c r="J32" s="7" t="s">
        <v>163</v>
      </c>
      <c r="K32" s="133">
        <v>0.024583333333333332</v>
      </c>
      <c r="L32" s="133">
        <v>0.0125</v>
      </c>
      <c r="M32" s="133">
        <v>0.012083333333333331</v>
      </c>
    </row>
    <row r="33" spans="1:13" ht="15" customHeight="1">
      <c r="A33" s="172">
        <v>349</v>
      </c>
      <c r="B33" s="131" t="str">
        <f>IF(A33="","",VLOOKUP(A33,'WS Hcap'!$B$4:$D$167,3))</f>
        <v>JA</v>
      </c>
      <c r="C33" s="131">
        <v>29</v>
      </c>
      <c r="D33" s="185" t="str">
        <f>IF(A33="","",VLOOKUP(A33,'WS Hcap'!$B$4:$D$167,2))</f>
        <v>Bateson, Richard</v>
      </c>
      <c r="E33" s="197">
        <v>0.024236111111111115</v>
      </c>
      <c r="F33" s="42">
        <f>IF(A33="","",VLOOKUP(A33,'WS Hcap'!$B$4:$M$167,9))</f>
        <v>0.014930555555555556</v>
      </c>
      <c r="G33" s="133">
        <f t="shared" si="1"/>
        <v>0.009305555555555558</v>
      </c>
      <c r="H33" s="7"/>
      <c r="I33" s="131">
        <v>29</v>
      </c>
      <c r="J33" s="37" t="s">
        <v>197</v>
      </c>
      <c r="K33" s="133">
        <v>0.024479166666666666</v>
      </c>
      <c r="L33" s="133">
        <v>0.01232638888888889</v>
      </c>
      <c r="M33" s="133">
        <v>0.012152777777777776</v>
      </c>
    </row>
    <row r="34" spans="1:13" ht="15" customHeight="1">
      <c r="A34" s="172">
        <v>384</v>
      </c>
      <c r="B34" s="131" t="str">
        <f>IF(A34="","",VLOOKUP(A34,'WS Hcap'!$B$4:$D$167,3))</f>
        <v>JBR</v>
      </c>
      <c r="C34" s="131">
        <v>30</v>
      </c>
      <c r="D34" s="185" t="str">
        <f>IF(A34="","",VLOOKUP(A34,'WS Hcap'!$B$4:$D$167,2))</f>
        <v>Ellis, Carly</v>
      </c>
      <c r="E34" s="197">
        <v>0.024247685185185188</v>
      </c>
      <c r="F34" s="42">
        <f>IF(A34="","",VLOOKUP(A34,'WS Hcap'!$B$4:$M$167,9))</f>
        <v>0.012847222222222222</v>
      </c>
      <c r="G34" s="133">
        <f t="shared" si="1"/>
        <v>0.011400462962962966</v>
      </c>
      <c r="H34" s="7"/>
      <c r="I34" s="131">
        <v>30</v>
      </c>
      <c r="J34" s="37" t="s">
        <v>242</v>
      </c>
      <c r="K34" s="133">
        <v>0.025127314814814818</v>
      </c>
      <c r="L34" s="133">
        <v>0.012847222222222222</v>
      </c>
      <c r="M34" s="133">
        <v>0.012280092592592596</v>
      </c>
    </row>
    <row r="35" spans="1:13" ht="15" customHeight="1">
      <c r="A35" s="172">
        <v>363</v>
      </c>
      <c r="B35" s="131" t="str">
        <f>IF(A35="","",VLOOKUP(A35,'WS Hcap'!$B$4:$D$167,3))</f>
        <v>KK</v>
      </c>
      <c r="C35" s="131">
        <v>31</v>
      </c>
      <c r="D35" s="185" t="str">
        <f>IF(A35="","",VLOOKUP(A35,'WS Hcap'!$B$4:$D$167,2))</f>
        <v>Bryce, Karl</v>
      </c>
      <c r="E35" s="197">
        <v>0.024247685185185188</v>
      </c>
      <c r="F35" s="42">
        <f>IF(A35="","",VLOOKUP(A35,'WS Hcap'!$B$4:$M$167,9))</f>
        <v>0.01388888888888889</v>
      </c>
      <c r="G35" s="133">
        <f t="shared" si="1"/>
        <v>0.010358796296296298</v>
      </c>
      <c r="H35" s="7"/>
      <c r="I35" s="131">
        <v>31</v>
      </c>
      <c r="J35" s="37" t="s">
        <v>181</v>
      </c>
      <c r="K35" s="133">
        <v>0.024097222222222225</v>
      </c>
      <c r="L35" s="133">
        <v>0.011805555555555557</v>
      </c>
      <c r="M35" s="133">
        <v>0.012291666666666668</v>
      </c>
    </row>
    <row r="36" spans="1:13" ht="15" customHeight="1">
      <c r="A36" s="172">
        <v>453</v>
      </c>
      <c r="B36" s="131" t="str">
        <f>IF(A36="","",VLOOKUP(A36,'WS Hcap'!$B$4:$D$167,3))</f>
        <v>RnR</v>
      </c>
      <c r="C36" s="131">
        <v>32</v>
      </c>
      <c r="D36" s="185" t="str">
        <f>IF(A36="","",VLOOKUP(A36,'WS Hcap'!$B$4:$D$167,2))</f>
        <v>Gillespie, Steve</v>
      </c>
      <c r="E36" s="197">
        <v>0.02428240740740741</v>
      </c>
      <c r="F36" s="42">
        <f>IF(A36="","",VLOOKUP(A36,'WS Hcap'!$B$4:$M$167,9))</f>
        <v>0.011111111111111112</v>
      </c>
      <c r="G36" s="133">
        <f t="shared" si="1"/>
        <v>0.013171296296296297</v>
      </c>
      <c r="H36" s="7"/>
      <c r="I36" s="131">
        <v>32</v>
      </c>
      <c r="J36" s="7" t="s">
        <v>98</v>
      </c>
      <c r="K36" s="133">
        <v>0.02497685185185185</v>
      </c>
      <c r="L36" s="133">
        <v>0.0125</v>
      </c>
      <c r="M36" s="133">
        <v>0.01247685185185185</v>
      </c>
    </row>
    <row r="37" spans="1:13" ht="15" customHeight="1">
      <c r="A37" s="172">
        <v>369</v>
      </c>
      <c r="B37" s="131" t="str">
        <f>IF(A37="","",VLOOKUP(A37,'WS Hcap'!$B$4:$D$167,3))</f>
        <v>BB</v>
      </c>
      <c r="C37" s="131">
        <v>33</v>
      </c>
      <c r="D37" s="185" t="str">
        <f>IF(A37="","",VLOOKUP(A37,'WS Hcap'!$B$4:$D$167,2))</f>
        <v>Clough, Simon</v>
      </c>
      <c r="E37" s="197">
        <v>0.024293981481481486</v>
      </c>
      <c r="F37" s="42">
        <f>IF(A37="","",VLOOKUP(A37,'WS Hcap'!$B$4:$M$167,9))</f>
        <v>0.012847222222222222</v>
      </c>
      <c r="G37" s="133">
        <f t="shared" si="1"/>
        <v>0.011446759259259264</v>
      </c>
      <c r="H37" s="7"/>
      <c r="I37" s="131">
        <v>33</v>
      </c>
      <c r="J37" s="37" t="s">
        <v>76</v>
      </c>
      <c r="K37" s="6">
        <v>0.024664351851851854</v>
      </c>
      <c r="L37" s="6">
        <v>0.012152777777777778</v>
      </c>
      <c r="M37" s="6">
        <v>0.012511574074074076</v>
      </c>
    </row>
    <row r="38" spans="1:13" ht="15" customHeight="1">
      <c r="A38" s="172">
        <v>485</v>
      </c>
      <c r="B38" s="131" t="str">
        <f>IF(A38="","",VLOOKUP(A38,'WS Hcap'!$B$4:$D$167,3))</f>
        <v>BB</v>
      </c>
      <c r="C38" s="131">
        <v>34</v>
      </c>
      <c r="D38" s="185" t="str">
        <f>IF(A38="","",VLOOKUP(A38,'WS Hcap'!$B$4:$D$167,2))</f>
        <v>Pearson, Nic</v>
      </c>
      <c r="E38" s="197">
        <v>0.024305555555555556</v>
      </c>
      <c r="F38" s="42">
        <f>IF(A38="","",VLOOKUP(A38,'WS Hcap'!$B$4:$M$167,9))</f>
        <v>0.013020833333333334</v>
      </c>
      <c r="G38" s="133">
        <f t="shared" si="1"/>
        <v>0.011284722222222222</v>
      </c>
      <c r="H38" s="7"/>
      <c r="I38" s="131">
        <v>34</v>
      </c>
      <c r="J38" s="7" t="s">
        <v>194</v>
      </c>
      <c r="K38" s="133">
        <v>0.02462962962962963</v>
      </c>
      <c r="L38" s="133">
        <v>0.011805555555555557</v>
      </c>
      <c r="M38" s="133">
        <v>0.012824074074074073</v>
      </c>
    </row>
    <row r="39" spans="1:13" ht="15" customHeight="1">
      <c r="A39" s="172">
        <v>560</v>
      </c>
      <c r="B39" s="131" t="str">
        <f>IF(A39="","",VLOOKUP(A39,'WS Hcap'!$B$4:$D$167,3))</f>
        <v>CC</v>
      </c>
      <c r="C39" s="131">
        <v>35</v>
      </c>
      <c r="D39" s="185" t="str">
        <f>IF(A39="","",VLOOKUP(A39,'WS Hcap'!$B$4:$D$167,2))</f>
        <v>Stewart, Janice</v>
      </c>
      <c r="E39" s="197">
        <v>0.024328703703703703</v>
      </c>
      <c r="F39" s="42">
        <f>IF(A39="","",VLOOKUP(A39,'WS Hcap'!$B$4:$M$167,9))</f>
        <v>0.010590277777777778</v>
      </c>
      <c r="G39" s="133">
        <f t="shared" si="1"/>
        <v>0.013738425925925925</v>
      </c>
      <c r="H39" s="7"/>
      <c r="I39" s="131">
        <v>35</v>
      </c>
      <c r="J39" s="37" t="s">
        <v>142</v>
      </c>
      <c r="K39" s="133">
        <v>0.02451388888888889</v>
      </c>
      <c r="L39" s="133">
        <v>0.011631944444444446</v>
      </c>
      <c r="M39" s="133">
        <v>0.012881944444444444</v>
      </c>
    </row>
    <row r="40" spans="1:13" ht="15" customHeight="1">
      <c r="A40" s="172">
        <v>490</v>
      </c>
      <c r="B40" s="131" t="str">
        <f>IF(A40="","",VLOOKUP(A40,'WS Hcap'!$B$4:$D$167,3))</f>
        <v>CM</v>
      </c>
      <c r="C40" s="131">
        <v>36</v>
      </c>
      <c r="D40" s="185" t="str">
        <f>IF(A40="","",VLOOKUP(A40,'WS Hcap'!$B$4:$D$167,2))</f>
        <v>Scorer, Lisa</v>
      </c>
      <c r="E40" s="197">
        <v>0.024351851851851854</v>
      </c>
      <c r="F40" s="42">
        <f>IF(A40="","",VLOOKUP(A40,'WS Hcap'!$B$4:$M$167,9))</f>
        <v>0.0109375</v>
      </c>
      <c r="G40" s="133">
        <f t="shared" si="1"/>
        <v>0.013414351851851854</v>
      </c>
      <c r="H40" s="7"/>
      <c r="I40" s="131">
        <v>36</v>
      </c>
      <c r="J40" s="37" t="s">
        <v>228</v>
      </c>
      <c r="K40" s="133">
        <v>0.024606481481481483</v>
      </c>
      <c r="L40" s="142">
        <v>0.011631944444444446</v>
      </c>
      <c r="M40" s="133">
        <v>0.012974537037037036</v>
      </c>
    </row>
    <row r="41" spans="1:13" ht="15" customHeight="1">
      <c r="A41" s="172">
        <v>396</v>
      </c>
      <c r="B41" s="131" t="str">
        <f>IF(A41="","",VLOOKUP(A41,'WS Hcap'!$B$4:$D$167,3))</f>
        <v>JA</v>
      </c>
      <c r="C41" s="131">
        <v>37</v>
      </c>
      <c r="D41" s="185" t="str">
        <f>IF(A41="","",VLOOKUP(A41,'WS Hcap'!$B$4:$D$167,2))</f>
        <v>Frazer, Joe</v>
      </c>
      <c r="E41" s="197">
        <v>0.024363425925925927</v>
      </c>
      <c r="F41" s="42">
        <f>IF(A41="","",VLOOKUP(A41,'WS Hcap'!$B$4:$M$167,9))</f>
        <v>0.009027777777777779</v>
      </c>
      <c r="G41" s="133">
        <f t="shared" si="1"/>
        <v>0.015335648148148149</v>
      </c>
      <c r="H41" s="7"/>
      <c r="I41" s="131">
        <v>37</v>
      </c>
      <c r="J41" s="37" t="s">
        <v>28</v>
      </c>
      <c r="K41" s="6">
        <v>0.0241087962962963</v>
      </c>
      <c r="L41" s="6">
        <v>0.011111111111111112</v>
      </c>
      <c r="M41" s="6">
        <v>0.012997685185185187</v>
      </c>
    </row>
    <row r="42" spans="1:13" ht="15" customHeight="1">
      <c r="A42" s="172">
        <v>569</v>
      </c>
      <c r="B42" s="131" t="str">
        <f>IF(A42="","",VLOOKUP(A42,'WS Hcap'!$B$4:$D$167,3))</f>
        <v>TR</v>
      </c>
      <c r="C42" s="131">
        <v>38</v>
      </c>
      <c r="D42" s="185" t="str">
        <f>IF(A42="","",VLOOKUP(A42,'WS Hcap'!$B$4:$D$167,2))</f>
        <v>Tyler, Amy</v>
      </c>
      <c r="E42" s="197">
        <v>0.024398148148148148</v>
      </c>
      <c r="F42" s="42">
        <f>IF(A42="","",VLOOKUP(A42,'WS Hcap'!$B$4:$M$167,9))</f>
        <v>0.009375</v>
      </c>
      <c r="G42" s="133">
        <f t="shared" si="1"/>
        <v>0.015023148148148148</v>
      </c>
      <c r="H42" s="7"/>
      <c r="I42" s="131">
        <v>38</v>
      </c>
      <c r="J42" s="37" t="s">
        <v>118</v>
      </c>
      <c r="K42" s="133">
        <v>0.024710648148148148</v>
      </c>
      <c r="L42" s="133">
        <v>0.011631944444444446</v>
      </c>
      <c r="M42" s="133">
        <v>0.013078703703703702</v>
      </c>
    </row>
    <row r="43" spans="1:13" ht="15" customHeight="1">
      <c r="A43" s="172">
        <v>478</v>
      </c>
      <c r="B43" s="131" t="str">
        <f>IF(A43="","",VLOOKUP(A43,'WS Hcap'!$B$4:$D$167,3))</f>
        <v>BGT</v>
      </c>
      <c r="C43" s="131">
        <v>39</v>
      </c>
      <c r="D43" s="185" t="str">
        <f>IF(A43="","",VLOOKUP(A43,'WS Hcap'!$B$4:$D$167,2))</f>
        <v>Morris, Rob</v>
      </c>
      <c r="E43" s="197">
        <v>0.024398148148148148</v>
      </c>
      <c r="F43" s="42">
        <f>IF(A43="","",VLOOKUP(A43,'WS Hcap'!$B$4:$M$167,9))</f>
        <v>0.01388888888888889</v>
      </c>
      <c r="G43" s="133">
        <f t="shared" si="1"/>
        <v>0.010509259259259258</v>
      </c>
      <c r="H43" s="7"/>
      <c r="I43" s="131">
        <v>39</v>
      </c>
      <c r="J43" s="37" t="s">
        <v>79</v>
      </c>
      <c r="K43" s="133">
        <v>0.02385416666666667</v>
      </c>
      <c r="L43" s="133">
        <v>0.010763888888888889</v>
      </c>
      <c r="M43" s="133">
        <v>0.01309027777777778</v>
      </c>
    </row>
    <row r="44" spans="1:13" ht="15" customHeight="1">
      <c r="A44" s="172">
        <v>360</v>
      </c>
      <c r="B44" s="131" t="str">
        <f>IF(A44="","",VLOOKUP(A44,'WS Hcap'!$B$4:$D$167,3))</f>
        <v>HT</v>
      </c>
      <c r="C44" s="131">
        <v>40</v>
      </c>
      <c r="D44" s="185" t="str">
        <f>IF(A44="","",VLOOKUP(A44,'WS Hcap'!$B$4:$D$167,2))</f>
        <v>Brown, Rachel</v>
      </c>
      <c r="E44" s="197">
        <v>0.02440972222222222</v>
      </c>
      <c r="F44" s="42">
        <f>IF(A44="","",VLOOKUP(A44,'WS Hcap'!$B$4:$M$167,9))</f>
        <v>0.004861111111111111</v>
      </c>
      <c r="G44" s="133">
        <f t="shared" si="1"/>
        <v>0.01954861111111111</v>
      </c>
      <c r="H44" s="7"/>
      <c r="I44" s="131">
        <v>40</v>
      </c>
      <c r="J44" s="37" t="s">
        <v>157</v>
      </c>
      <c r="K44" s="133">
        <v>0.024583333333333332</v>
      </c>
      <c r="L44" s="133">
        <v>0.011458333333333333</v>
      </c>
      <c r="M44" s="133">
        <v>0.013125</v>
      </c>
    </row>
    <row r="45" spans="1:13" ht="15" customHeight="1">
      <c r="A45" s="172">
        <v>480</v>
      </c>
      <c r="B45" s="131" t="str">
        <f>IF(A45="","",VLOOKUP(A45,'WS Hcap'!$B$4:$D$167,3))</f>
        <v>AA</v>
      </c>
      <c r="C45" s="131">
        <v>41</v>
      </c>
      <c r="D45" s="185" t="str">
        <f>IF(A45="","",VLOOKUP(A45,'WS Hcap'!$B$4:$D$167,2))</f>
        <v>Munro, Lynn</v>
      </c>
      <c r="E45" s="197">
        <v>0.024432870370370372</v>
      </c>
      <c r="F45" s="42">
        <f>IF(A45="","",VLOOKUP(A45,'WS Hcap'!$B$4:$M$167,9))</f>
        <v>0.0031250000000000028</v>
      </c>
      <c r="G45" s="133">
        <f t="shared" si="1"/>
        <v>0.02130787037037037</v>
      </c>
      <c r="H45" s="7"/>
      <c r="I45" s="131">
        <v>41</v>
      </c>
      <c r="J45" s="7" t="s">
        <v>154</v>
      </c>
      <c r="K45" s="133">
        <v>0.02428240740740741</v>
      </c>
      <c r="L45" s="133">
        <v>0.011111111111111112</v>
      </c>
      <c r="M45" s="133">
        <v>0.013171296296296297</v>
      </c>
    </row>
    <row r="46" spans="1:13" ht="15" customHeight="1">
      <c r="A46" s="172">
        <v>581</v>
      </c>
      <c r="B46" s="131" t="str">
        <f>IF(A46="","",VLOOKUP(A46,'WS Hcap'!$B$4:$D$167,3))</f>
        <v>JBR</v>
      </c>
      <c r="C46" s="131">
        <v>42</v>
      </c>
      <c r="D46" s="185" t="str">
        <f>IF(A46="","",VLOOKUP(A46,'WS Hcap'!$B$4:$D$167,2))</f>
        <v>Younger, John</v>
      </c>
      <c r="E46" s="197">
        <v>0.024444444444444446</v>
      </c>
      <c r="F46" s="42">
        <f>IF(A46="","",VLOOKUP(A46,'WS Hcap'!$B$4:$M$167,9))</f>
        <v>0.013194444444444444</v>
      </c>
      <c r="G46" s="133">
        <f t="shared" si="1"/>
        <v>0.011250000000000001</v>
      </c>
      <c r="H46" s="7"/>
      <c r="I46" s="131">
        <v>42</v>
      </c>
      <c r="J46" s="185" t="s">
        <v>55</v>
      </c>
      <c r="K46" s="133">
        <v>0.024606481481481483</v>
      </c>
      <c r="L46" s="133">
        <v>0.011284722222222222</v>
      </c>
      <c r="M46" s="133">
        <v>0.01332175925925926</v>
      </c>
    </row>
    <row r="47" spans="1:13" ht="15" customHeight="1">
      <c r="A47" s="172">
        <v>472</v>
      </c>
      <c r="B47" s="131" t="str">
        <f>IF(A47="","",VLOOKUP(A47,'WS Hcap'!$B$4:$D$167,3))</f>
        <v>GAL</v>
      </c>
      <c r="C47" s="131">
        <v>43</v>
      </c>
      <c r="D47" s="185" t="str">
        <f>IF(A47="","",VLOOKUP(A47,'WS Hcap'!$B$4:$D$167,2))</f>
        <v>Mason, Claire</v>
      </c>
      <c r="E47" s="197">
        <v>0.024479166666666666</v>
      </c>
      <c r="F47" s="42">
        <f>IF(A47="","",VLOOKUP(A47,'WS Hcap'!$B$4:$M$167,9))</f>
        <v>0.010069444444444445</v>
      </c>
      <c r="G47" s="133">
        <f t="shared" si="1"/>
        <v>0.014409722222222221</v>
      </c>
      <c r="H47" s="7"/>
      <c r="I47" s="131">
        <v>43</v>
      </c>
      <c r="J47" s="37" t="s">
        <v>45</v>
      </c>
      <c r="K47" s="133">
        <v>0.02482638888888889</v>
      </c>
      <c r="L47" s="133">
        <v>0.011458333333333333</v>
      </c>
      <c r="M47" s="133">
        <v>0.013368055555555558</v>
      </c>
    </row>
    <row r="48" spans="1:13" ht="15" customHeight="1">
      <c r="A48" s="172">
        <v>459</v>
      </c>
      <c r="B48" s="131" t="str">
        <f>IF(A48="","",VLOOKUP(A48,'WS Hcap'!$B$4:$D$167,3))</f>
        <v>SB</v>
      </c>
      <c r="C48" s="131">
        <v>44</v>
      </c>
      <c r="D48" s="185" t="str">
        <f>IF(A48="","",VLOOKUP(A48,'WS Hcap'!$B$4:$D$167,2))</f>
        <v>Hickey, Lucy</v>
      </c>
      <c r="E48" s="197">
        <v>0.024479166666666666</v>
      </c>
      <c r="F48" s="42">
        <f>IF(A48="","",VLOOKUP(A48,'WS Hcap'!$B$4:$M$167,9))</f>
        <v>0.01232638888888889</v>
      </c>
      <c r="G48" s="133">
        <f t="shared" si="1"/>
        <v>0.012152777777777776</v>
      </c>
      <c r="I48" s="131">
        <v>44</v>
      </c>
      <c r="J48" s="37" t="s">
        <v>35</v>
      </c>
      <c r="K48" s="133">
        <v>0.024351851851851854</v>
      </c>
      <c r="L48" s="133">
        <v>0.0109375</v>
      </c>
      <c r="M48" s="133">
        <v>0.013414351851851854</v>
      </c>
    </row>
    <row r="49" spans="1:13" ht="15" customHeight="1">
      <c r="A49" s="172">
        <v>381</v>
      </c>
      <c r="B49" s="131" t="str">
        <f>IF(A49="","",VLOOKUP(A49,'WS Hcap'!$B$4:$D$167,3))</f>
        <v>BGT</v>
      </c>
      <c r="C49" s="131">
        <v>45</v>
      </c>
      <c r="D49" s="185" t="str">
        <f>IF(A49="","",VLOOKUP(A49,'WS Hcap'!$B$4:$D$167,2))</f>
        <v>Dungworth, Alice</v>
      </c>
      <c r="E49" s="197">
        <v>0.024502314814814814</v>
      </c>
      <c r="F49" s="42">
        <f>IF(A49="","",VLOOKUP(A49,'WS Hcap'!$B$4:$M$167,9))</f>
        <v>0.00954861111111111</v>
      </c>
      <c r="G49" s="133">
        <f t="shared" si="1"/>
        <v>0.014953703703703703</v>
      </c>
      <c r="I49" s="131">
        <v>45</v>
      </c>
      <c r="J49" s="7" t="s">
        <v>26</v>
      </c>
      <c r="K49" s="133">
        <v>0.024074074074074078</v>
      </c>
      <c r="L49" s="133">
        <v>0.010590277777777778</v>
      </c>
      <c r="M49" s="133">
        <v>0.0134837962962963</v>
      </c>
    </row>
    <row r="50" spans="1:13" ht="15" customHeight="1">
      <c r="A50" s="172">
        <v>357</v>
      </c>
      <c r="B50" s="131" t="str">
        <f>IF(A50="","",VLOOKUP(A50,'WS Hcap'!$B$4:$D$167,3))</f>
        <v>AUMD</v>
      </c>
      <c r="C50" s="131">
        <v>46</v>
      </c>
      <c r="D50" s="185" t="str">
        <f>IF(A50="","",VLOOKUP(A50,'WS Hcap'!$B$4:$D$167,2))</f>
        <v>Bradley, Dave</v>
      </c>
      <c r="E50" s="197">
        <v>0.02451388888888889</v>
      </c>
      <c r="F50" s="42">
        <f>IF(A50="","",VLOOKUP(A50,'WS Hcap'!$B$4:$M$167,9))</f>
        <v>0.011631944444444446</v>
      </c>
      <c r="G50" s="133">
        <f t="shared" si="1"/>
        <v>0.012881944444444444</v>
      </c>
      <c r="I50" s="131">
        <v>46</v>
      </c>
      <c r="J50" s="37" t="s">
        <v>65</v>
      </c>
      <c r="K50" s="133">
        <v>0.023622685185185188</v>
      </c>
      <c r="L50" s="133">
        <v>0.010069444444444445</v>
      </c>
      <c r="M50" s="133">
        <v>0.013553240740740742</v>
      </c>
    </row>
    <row r="51" spans="1:13" ht="15" customHeight="1">
      <c r="A51" s="172">
        <v>497</v>
      </c>
      <c r="B51" s="131" t="str">
        <f>IF(A51="","",VLOOKUP(A51,'WS Hcap'!$B$4:$D$167,3))</f>
        <v>AUMD</v>
      </c>
      <c r="C51" s="131">
        <v>47</v>
      </c>
      <c r="D51" s="185" t="str">
        <f>IF(A51="","",VLOOKUP(A51,'WS Hcap'!$B$4:$D$167,2))</f>
        <v>Stafford, Dayle</v>
      </c>
      <c r="E51" s="197">
        <v>0.024525462962962964</v>
      </c>
      <c r="F51" s="42">
        <f>IF(A51="","",VLOOKUP(A51,'WS Hcap'!$B$4:$M$167,9))</f>
        <v>0.013541666666666665</v>
      </c>
      <c r="G51" s="133">
        <f t="shared" si="1"/>
        <v>0.010983796296296299</v>
      </c>
      <c r="I51" s="131">
        <v>47</v>
      </c>
      <c r="J51" s="7" t="s">
        <v>172</v>
      </c>
      <c r="K51" s="133">
        <v>0.026145833333333337</v>
      </c>
      <c r="L51" s="133">
        <v>0.0125</v>
      </c>
      <c r="M51" s="133">
        <v>0.013645833333333336</v>
      </c>
    </row>
    <row r="52" spans="1:13" ht="15" customHeight="1">
      <c r="A52" s="172">
        <v>496</v>
      </c>
      <c r="B52" s="131" t="str">
        <f>IF(A52="","",VLOOKUP(A52,'WS Hcap'!$B$4:$D$167,3))</f>
        <v>TSC</v>
      </c>
      <c r="C52" s="131">
        <v>48</v>
      </c>
      <c r="D52" s="185" t="str">
        <f>IF(A52="","",VLOOKUP(A52,'WS Hcap'!$B$4:$D$167,2))</f>
        <v>Southworth, Jade</v>
      </c>
      <c r="E52" s="197">
        <v>0.024537037037037038</v>
      </c>
      <c r="F52" s="42">
        <f>IF(A52="","",VLOOKUP(A52,'WS Hcap'!$B$4:$M$167,9))</f>
        <v>0.010763888888888889</v>
      </c>
      <c r="G52" s="133">
        <f t="shared" si="1"/>
        <v>0.013773148148148149</v>
      </c>
      <c r="I52" s="131">
        <v>48</v>
      </c>
      <c r="J52" s="7" t="s">
        <v>95</v>
      </c>
      <c r="K52" s="133">
        <v>0.024328703703703703</v>
      </c>
      <c r="L52" s="133">
        <v>0.010590277777777778</v>
      </c>
      <c r="M52" s="133">
        <v>0.013738425925925925</v>
      </c>
    </row>
    <row r="53" spans="1:13" ht="15" customHeight="1">
      <c r="A53" s="172">
        <v>493</v>
      </c>
      <c r="B53" s="131" t="str">
        <f>IF(A53="","",VLOOKUP(A53,'WS Hcap'!$B$4:$D$167,3))</f>
        <v>TR</v>
      </c>
      <c r="C53" s="131">
        <v>49</v>
      </c>
      <c r="D53" s="185" t="str">
        <f>IF(A53="","",VLOOKUP(A53,'WS Hcap'!$B$4:$D$167,2))</f>
        <v>Skelton, Annette</v>
      </c>
      <c r="E53" s="197">
        <v>0.024560185185185185</v>
      </c>
      <c r="F53" s="42">
        <f>IF(A53="","",VLOOKUP(A53,'WS Hcap'!$B$4:$M$167,9))</f>
        <v>0.004166666666666666</v>
      </c>
      <c r="G53" s="133">
        <f t="shared" si="1"/>
        <v>0.02039351851851852</v>
      </c>
      <c r="I53" s="131">
        <v>49</v>
      </c>
      <c r="J53" s="37" t="s">
        <v>211</v>
      </c>
      <c r="K53" s="133">
        <v>0.024537037037037038</v>
      </c>
      <c r="L53" s="133">
        <v>0.010763888888888889</v>
      </c>
      <c r="M53" s="133">
        <v>0.013773148148148149</v>
      </c>
    </row>
    <row r="54" spans="1:13" ht="15" customHeight="1">
      <c r="A54" s="172">
        <v>575</v>
      </c>
      <c r="B54" s="131" t="str">
        <f>IF(A54="","",VLOOKUP(A54,'WS Hcap'!$B$4:$D$167,3))</f>
        <v>SB</v>
      </c>
      <c r="C54" s="131">
        <v>50</v>
      </c>
      <c r="D54" s="185" t="str">
        <f>IF(A54="","",VLOOKUP(A54,'WS Hcap'!$B$4:$D$167,2))</f>
        <v>Watson, Kandis</v>
      </c>
      <c r="E54" s="197">
        <v>0.024583333333333332</v>
      </c>
      <c r="F54" s="42">
        <f>IF(A54="","",VLOOKUP(A54,'WS Hcap'!$B$4:$M$167,9))</f>
        <v>0.0125</v>
      </c>
      <c r="G54" s="133">
        <f t="shared" si="1"/>
        <v>0.012083333333333331</v>
      </c>
      <c r="I54" s="131">
        <v>50</v>
      </c>
      <c r="J54" s="7" t="s">
        <v>232</v>
      </c>
      <c r="K54" s="133">
        <v>0.024618055555555556</v>
      </c>
      <c r="L54" s="133">
        <v>0.010763888888888889</v>
      </c>
      <c r="M54" s="133">
        <v>0.013854166666666667</v>
      </c>
    </row>
    <row r="55" spans="1:13" ht="15" customHeight="1">
      <c r="A55" s="172">
        <v>568</v>
      </c>
      <c r="B55" s="131" t="str">
        <f>IF(A55="","",VLOOKUP(A55,'WS Hcap'!$B$4:$D$167,3))</f>
        <v>FF</v>
      </c>
      <c r="C55" s="131">
        <v>51</v>
      </c>
      <c r="D55" s="185" t="str">
        <f>IF(A55="","",VLOOKUP(A55,'WS Hcap'!$B$4:$D$167,2))</f>
        <v>Turnbull, Paul</v>
      </c>
      <c r="E55" s="197">
        <v>0.024583333333333332</v>
      </c>
      <c r="F55" s="42">
        <f>IF(A55="","",VLOOKUP(A55,'WS Hcap'!$B$4:$M$167,9))</f>
        <v>0.011458333333333333</v>
      </c>
      <c r="G55" s="133">
        <f t="shared" si="1"/>
        <v>0.013125</v>
      </c>
      <c r="I55" s="131">
        <v>51</v>
      </c>
      <c r="J55" s="37" t="s">
        <v>40</v>
      </c>
      <c r="K55" s="133">
        <v>0.02516203703703704</v>
      </c>
      <c r="L55" s="133">
        <v>0.011284722222222222</v>
      </c>
      <c r="M55" s="133">
        <v>0.013877314814814816</v>
      </c>
    </row>
    <row r="56" spans="1:13" ht="15">
      <c r="A56" s="172">
        <v>341</v>
      </c>
      <c r="B56" s="131" t="str">
        <f>IF(A56="","",VLOOKUP(A56,'WS Hcap'!$B$4:$D$167,3))</f>
        <v>KK</v>
      </c>
      <c r="C56" s="131">
        <v>52</v>
      </c>
      <c r="D56" s="185" t="str">
        <f>IF(A56="","",VLOOKUP(A56,'WS Hcap'!$B$4:$D$167,2))</f>
        <v>Adams, Niamh</v>
      </c>
      <c r="E56" s="197">
        <v>0.024583333333333332</v>
      </c>
      <c r="F56" s="42">
        <f>IF(A56="","",VLOOKUP(A56,'WS Hcap'!$B$4:$M$167,9))</f>
        <v>0.013020833333333334</v>
      </c>
      <c r="G56" s="133">
        <f t="shared" si="1"/>
        <v>0.011562499999999998</v>
      </c>
      <c r="I56" s="131">
        <v>52</v>
      </c>
      <c r="J56" s="7" t="s">
        <v>121</v>
      </c>
      <c r="K56" s="6">
        <v>0.024918981481481483</v>
      </c>
      <c r="L56" s="6">
        <v>0.010763888888888889</v>
      </c>
      <c r="M56" s="6">
        <v>0.014155092592592594</v>
      </c>
    </row>
    <row r="57" spans="1:13" ht="15">
      <c r="A57" s="172">
        <v>498</v>
      </c>
      <c r="B57" s="131" t="str">
        <f>IF(A57="","",VLOOKUP(A57,'WS Hcap'!$B$4:$D$167,3))</f>
        <v>DMR</v>
      </c>
      <c r="C57" s="131">
        <v>53</v>
      </c>
      <c r="D57" s="185" t="str">
        <f>IF(A57="","",VLOOKUP(A57,'WS Hcap'!$B$4:$D$167,2))</f>
        <v>Stafford, Sharon</v>
      </c>
      <c r="E57" s="197">
        <v>0.02459490740740741</v>
      </c>
      <c r="F57" s="42">
        <f>IF(A57="","",VLOOKUP(A57,'WS Hcap'!$B$4:$M$167,9))</f>
        <v>0.008506944444444445</v>
      </c>
      <c r="G57" s="133">
        <f t="shared" si="1"/>
        <v>0.016087962962962964</v>
      </c>
      <c r="I57" s="131">
        <v>53</v>
      </c>
      <c r="J57" s="37" t="s">
        <v>31</v>
      </c>
      <c r="K57" s="133">
        <v>0.024479166666666666</v>
      </c>
      <c r="L57" s="42">
        <v>0.010069444444444445</v>
      </c>
      <c r="M57" s="133">
        <v>0.014409722222222221</v>
      </c>
    </row>
    <row r="58" spans="1:13" ht="15">
      <c r="A58" s="172">
        <v>465</v>
      </c>
      <c r="B58" s="131" t="str">
        <f>IF(A58="","",VLOOKUP(A58,'WS Hcap'!$B$4:$D$167,3))</f>
        <v>SSG</v>
      </c>
      <c r="C58" s="131">
        <v>54</v>
      </c>
      <c r="D58" s="185" t="str">
        <f>IF(A58="","",VLOOKUP(A58,'WS Hcap'!$B$4:$D$167,2))</f>
        <v>Kavanagh, Neil</v>
      </c>
      <c r="E58" s="197">
        <v>0.024606481481481483</v>
      </c>
      <c r="F58" s="42">
        <f>IF(A58="","",VLOOKUP(A58,'WS Hcap'!$B$4:$M$167,9))</f>
        <v>0.011631944444444446</v>
      </c>
      <c r="G58" s="133">
        <f t="shared" si="1"/>
        <v>0.012974537037037036</v>
      </c>
      <c r="I58" s="131">
        <v>54</v>
      </c>
      <c r="J58" s="7" t="s">
        <v>193</v>
      </c>
      <c r="K58" s="133">
        <v>0.024745370370370372</v>
      </c>
      <c r="L58" s="133">
        <v>0.010069444444444445</v>
      </c>
      <c r="M58" s="133">
        <v>0.014675925925925927</v>
      </c>
    </row>
    <row r="59" spans="1:13" ht="15">
      <c r="A59" s="172">
        <v>499</v>
      </c>
      <c r="B59" s="131" t="str">
        <f>IF(A59="","",VLOOKUP(A59,'WS Hcap'!$B$4:$D$167,3))</f>
        <v>TSC</v>
      </c>
      <c r="C59" s="131">
        <v>55</v>
      </c>
      <c r="D59" s="185" t="str">
        <f>IF(A59="","",VLOOKUP(A59,'WS Hcap'!$B$4:$D$167,2))</f>
        <v>Stamp, David</v>
      </c>
      <c r="E59" s="197">
        <v>0.024606481481481483</v>
      </c>
      <c r="F59" s="42">
        <f>IF(A59="","",VLOOKUP(A59,'WS Hcap'!$B$4:$M$167,9))</f>
        <v>0.011284722222222222</v>
      </c>
      <c r="G59" s="133">
        <f t="shared" si="1"/>
        <v>0.01332175925925926</v>
      </c>
      <c r="I59" s="131">
        <v>55</v>
      </c>
      <c r="J59" s="37" t="s">
        <v>61</v>
      </c>
      <c r="K59" s="133">
        <v>0.0246875</v>
      </c>
      <c r="L59" s="133">
        <v>0.009895833333333335</v>
      </c>
      <c r="M59" s="133">
        <v>0.014791666666666667</v>
      </c>
    </row>
    <row r="60" spans="1:13" ht="15">
      <c r="A60" s="172">
        <v>488</v>
      </c>
      <c r="B60" s="131" t="str">
        <f>IF(A60="","",VLOOKUP(A60,'WS Hcap'!$B$4:$D$167,3))</f>
        <v>IPD</v>
      </c>
      <c r="C60" s="131">
        <v>56</v>
      </c>
      <c r="D60" s="185" t="str">
        <f>IF(A60="","",VLOOKUP(A60,'WS Hcap'!$B$4:$D$167,2))</f>
        <v>Robinson, Adam</v>
      </c>
      <c r="E60" s="197">
        <v>0.024618055555555556</v>
      </c>
      <c r="F60" s="42">
        <f>IF(A60="","",VLOOKUP(A60,'WS Hcap'!$B$4:$M$167,9))</f>
        <v>0.010763888888888889</v>
      </c>
      <c r="G60" s="133">
        <f t="shared" si="1"/>
        <v>0.013854166666666667</v>
      </c>
      <c r="I60" s="131">
        <v>56</v>
      </c>
      <c r="J60" s="37" t="s">
        <v>225</v>
      </c>
      <c r="K60" s="133">
        <v>0.024502314814814814</v>
      </c>
      <c r="L60" s="133">
        <v>0.00954861111111111</v>
      </c>
      <c r="M60" s="133">
        <v>0.014953703703703703</v>
      </c>
    </row>
    <row r="61" spans="1:13" ht="15">
      <c r="A61" s="172">
        <v>387</v>
      </c>
      <c r="B61" s="131" t="str">
        <f>IF(A61="","",VLOOKUP(A61,'WS Hcap'!$B$4:$D$167,3))</f>
        <v>CC</v>
      </c>
      <c r="C61" s="131">
        <v>57</v>
      </c>
      <c r="D61" s="185" t="str">
        <f>IF(A61="","",VLOOKUP(A61,'WS Hcap'!$B$4:$D$167,2))</f>
        <v>Falkous, Evan</v>
      </c>
      <c r="E61" s="197">
        <v>0.02462962962962963</v>
      </c>
      <c r="F61" s="42">
        <f>IF(A61="","",VLOOKUP(A61,'WS Hcap'!$B$4:$M$167,9))</f>
        <v>0.011805555555555557</v>
      </c>
      <c r="G61" s="133">
        <f t="shared" si="1"/>
        <v>0.012824074074074073</v>
      </c>
      <c r="I61" s="131">
        <v>57</v>
      </c>
      <c r="J61" s="7" t="s">
        <v>183</v>
      </c>
      <c r="K61" s="133">
        <v>0.024398148148148148</v>
      </c>
      <c r="L61" s="133">
        <v>0.009375</v>
      </c>
      <c r="M61" s="133">
        <v>0.015023148148148148</v>
      </c>
    </row>
    <row r="62" spans="1:13" ht="15">
      <c r="A62" s="172">
        <v>559</v>
      </c>
      <c r="B62" s="131" t="str">
        <f>IF(A62="","",VLOOKUP(A62,'WS Hcap'!$B$4:$D$167,3))</f>
        <v>TR</v>
      </c>
      <c r="C62" s="131">
        <v>58</v>
      </c>
      <c r="D62" s="185" t="str">
        <f>IF(A62="","",VLOOKUP(A62,'WS Hcap'!$B$4:$D$167,2))</f>
        <v>Stewart, Alan</v>
      </c>
      <c r="E62" s="197">
        <v>0.024664351851851854</v>
      </c>
      <c r="F62" s="42">
        <f>IF(A62="","",VLOOKUP(A62,'WS Hcap'!$B$4:$M$167,9))</f>
        <v>0.012152777777777778</v>
      </c>
      <c r="G62" s="133">
        <f t="shared" si="1"/>
        <v>0.012511574074074076</v>
      </c>
      <c r="I62" s="131">
        <v>58</v>
      </c>
      <c r="J62" s="7" t="s">
        <v>180</v>
      </c>
      <c r="K62" s="133">
        <v>0.024814814814814814</v>
      </c>
      <c r="L62" s="133">
        <v>0.009722222222222224</v>
      </c>
      <c r="M62" s="133">
        <v>0.01509259259259259</v>
      </c>
    </row>
    <row r="63" spans="1:13" ht="15">
      <c r="A63" s="172">
        <v>399</v>
      </c>
      <c r="B63" s="131" t="str">
        <f>IF(A63="","",VLOOKUP(A63,'WS Hcap'!$B$4:$D$167,3))</f>
        <v>JA</v>
      </c>
      <c r="C63" s="131">
        <v>59</v>
      </c>
      <c r="D63" s="185" t="str">
        <f>IF(A63="","",VLOOKUP(A63,'WS Hcap'!$B$4:$D$167,2))</f>
        <v>French, Alison</v>
      </c>
      <c r="E63" s="197">
        <v>0.0246875</v>
      </c>
      <c r="F63" s="42">
        <f>IF(A63="","",VLOOKUP(A63,'WS Hcap'!$B$4:$M$167,9))</f>
        <v>0.009895833333333335</v>
      </c>
      <c r="G63" s="133">
        <f t="shared" si="1"/>
        <v>0.014791666666666667</v>
      </c>
      <c r="I63" s="131">
        <v>59</v>
      </c>
      <c r="J63" s="7" t="s">
        <v>126</v>
      </c>
      <c r="K63" s="133">
        <v>0.024363425925925927</v>
      </c>
      <c r="L63" s="133">
        <v>0.009027777777777779</v>
      </c>
      <c r="M63" s="133">
        <v>0.015335648148148149</v>
      </c>
    </row>
    <row r="64" spans="1:13" ht="15">
      <c r="A64" s="172">
        <v>391</v>
      </c>
      <c r="B64" s="131" t="str">
        <f>IF(A64="","",VLOOKUP(A64,'WS Hcap'!$B$4:$D$167,3))</f>
        <v>CM</v>
      </c>
      <c r="C64" s="131">
        <v>60</v>
      </c>
      <c r="D64" s="185" t="str">
        <f>IF(A64="","",VLOOKUP(A64,'WS Hcap'!$B$4:$D$167,2))</f>
        <v>Forster, Gwen</v>
      </c>
      <c r="E64" s="197">
        <v>0.024710648148148148</v>
      </c>
      <c r="F64" s="42">
        <f>IF(A64="","",VLOOKUP(A64,'WS Hcap'!$B$4:$M$167,9))</f>
        <v>0.011631944444444446</v>
      </c>
      <c r="G64" s="133">
        <f t="shared" si="1"/>
        <v>0.013078703703703702</v>
      </c>
      <c r="I64" s="131">
        <v>60</v>
      </c>
      <c r="J64" s="37" t="s">
        <v>42</v>
      </c>
      <c r="K64" s="6">
        <v>0.024814814814814814</v>
      </c>
      <c r="L64" s="6">
        <v>0.009375</v>
      </c>
      <c r="M64" s="6">
        <v>0.015439814814814814</v>
      </c>
    </row>
    <row r="65" spans="1:13" ht="15">
      <c r="A65" s="172">
        <v>346</v>
      </c>
      <c r="B65" s="131" t="str">
        <f>IF(A65="","",VLOOKUP(A65,'WS Hcap'!$B$4:$D$167,3))</f>
        <v>BGT</v>
      </c>
      <c r="C65" s="131">
        <v>61</v>
      </c>
      <c r="D65" s="185" t="str">
        <f>IF(A65="","",VLOOKUP(A65,'WS Hcap'!$B$4:$D$167,2))</f>
        <v>Barrass, Chloe</v>
      </c>
      <c r="E65" s="197">
        <v>0.024745370370370372</v>
      </c>
      <c r="F65" s="42">
        <f>IF(A65="","",VLOOKUP(A65,'WS Hcap'!$B$4:$M$167,9))</f>
        <v>0.010069444444444445</v>
      </c>
      <c r="G65" s="133">
        <f t="shared" si="1"/>
        <v>0.014675925925925927</v>
      </c>
      <c r="I65" s="131">
        <v>61</v>
      </c>
      <c r="J65" s="37" t="s">
        <v>72</v>
      </c>
      <c r="K65" s="133">
        <v>0.027094907407407408</v>
      </c>
      <c r="L65" s="133">
        <v>0.011284722222222222</v>
      </c>
      <c r="M65" s="133">
        <v>0.015810185185185184</v>
      </c>
    </row>
    <row r="66" spans="1:13" ht="15">
      <c r="A66" s="172">
        <v>347</v>
      </c>
      <c r="B66" s="131" t="str">
        <f>IF(A66="","",VLOOKUP(A66,'WS Hcap'!$B$4:$D$167,3))</f>
        <v>AUMD</v>
      </c>
      <c r="C66" s="131">
        <v>62</v>
      </c>
      <c r="D66" s="185" t="str">
        <f>IF(A66="","",VLOOKUP(A66,'WS Hcap'!$B$4:$D$167,2))</f>
        <v>Barrass, Heather</v>
      </c>
      <c r="E66" s="197">
        <v>0.024814814814814814</v>
      </c>
      <c r="F66" s="42">
        <f>IF(A66="","",VLOOKUP(A66,'WS Hcap'!$B$4:$M$167,9))</f>
        <v>0.009375</v>
      </c>
      <c r="G66" s="133">
        <f t="shared" si="1"/>
        <v>0.015439814814814814</v>
      </c>
      <c r="I66" s="131">
        <v>62</v>
      </c>
      <c r="J66" s="7" t="s">
        <v>60</v>
      </c>
      <c r="K66" s="133">
        <v>0.02399305555555556</v>
      </c>
      <c r="L66" s="133">
        <v>0.00798611111111111</v>
      </c>
      <c r="M66" s="133">
        <v>0.01600694444444445</v>
      </c>
    </row>
    <row r="67" spans="1:13" ht="15">
      <c r="A67" s="172">
        <v>451</v>
      </c>
      <c r="B67" s="131" t="str">
        <f>IF(A67="","",VLOOKUP(A67,'WS Hcap'!$B$4:$D$167,3))</f>
        <v>RnR</v>
      </c>
      <c r="C67" s="131">
        <v>63</v>
      </c>
      <c r="D67" s="185" t="str">
        <f>IF(A67="","",VLOOKUP(A67,'WS Hcap'!$B$4:$D$167,2))</f>
        <v>Giles, Rodney</v>
      </c>
      <c r="E67" s="197">
        <v>0.024814814814814814</v>
      </c>
      <c r="F67" s="42">
        <f>IF(A67="","",VLOOKUP(A67,'WS Hcap'!$B$4:$M$167,9))</f>
        <v>0.009722222222222224</v>
      </c>
      <c r="G67" s="133">
        <f t="shared" si="1"/>
        <v>0.01509259259259259</v>
      </c>
      <c r="I67" s="131">
        <v>63</v>
      </c>
      <c r="J67" s="37" t="s">
        <v>143</v>
      </c>
      <c r="K67" s="133">
        <v>0.02459490740740741</v>
      </c>
      <c r="L67" s="133">
        <v>0.008506944444444445</v>
      </c>
      <c r="M67" s="133">
        <v>0.016087962962962964</v>
      </c>
    </row>
    <row r="68" spans="1:13" ht="15">
      <c r="A68" s="172">
        <v>366</v>
      </c>
      <c r="B68" s="131" t="str">
        <f>IF(A68="","",VLOOKUP(A68,'WS Hcap'!$B$4:$D$167,3))</f>
        <v>AA</v>
      </c>
      <c r="C68" s="131">
        <v>64</v>
      </c>
      <c r="D68" s="185" t="str">
        <f>IF(A68="","",VLOOKUP(A68,'WS Hcap'!$B$4:$D$167,2))</f>
        <v>Carmody, Ray</v>
      </c>
      <c r="E68" s="197">
        <v>0.02482638888888889</v>
      </c>
      <c r="F68" s="42">
        <f>IF(A68="","",VLOOKUP(A68,'WS Hcap'!$B$4:$M$167,9))</f>
        <v>0.011458333333333333</v>
      </c>
      <c r="G68" s="133">
        <f t="shared" si="1"/>
        <v>0.013368055555555558</v>
      </c>
      <c r="I68" s="131">
        <v>64</v>
      </c>
      <c r="J68" s="37" t="s">
        <v>50</v>
      </c>
      <c r="K68" s="133">
        <v>0.025636574074074076</v>
      </c>
      <c r="L68" s="133">
        <v>0.009375</v>
      </c>
      <c r="M68" s="133">
        <v>0.016261574074074074</v>
      </c>
    </row>
    <row r="69" spans="1:13" ht="15">
      <c r="A69" s="172">
        <v>365</v>
      </c>
      <c r="B69" s="131" t="str">
        <f>IF(A69="","",VLOOKUP(A69,'WS Hcap'!$B$4:$D$167,3))</f>
        <v>DMR</v>
      </c>
      <c r="C69" s="131">
        <v>65</v>
      </c>
      <c r="D69" s="185" t="str">
        <f>IF(A69="","",VLOOKUP(A69,'WS Hcap'!$B$4:$D$167,2))</f>
        <v>Butler, Lynn</v>
      </c>
      <c r="E69" s="197">
        <v>0.024849537037037038</v>
      </c>
      <c r="F69" s="42">
        <f>IF(A69="","",VLOOKUP(A69,'WS Hcap'!$B$4:$M$167,9))</f>
        <v>0.00798611111111111</v>
      </c>
      <c r="G69" s="133">
        <f t="shared" si="1"/>
        <v>0.016863425925925928</v>
      </c>
      <c r="I69" s="131">
        <v>65</v>
      </c>
      <c r="J69" s="7" t="s">
        <v>234</v>
      </c>
      <c r="K69" s="133">
        <v>0.019976851851851853</v>
      </c>
      <c r="L69" s="133">
        <v>0.0034722222222222238</v>
      </c>
      <c r="M69" s="133">
        <v>0.01650462962962963</v>
      </c>
    </row>
    <row r="70" spans="1:13" ht="15">
      <c r="A70" s="172">
        <v>393</v>
      </c>
      <c r="B70" s="131" t="str">
        <f>IF(A70="","",VLOOKUP(A70,'WS Hcap'!$B$4:$D$167,3))</f>
        <v>FF</v>
      </c>
      <c r="C70" s="131">
        <v>66</v>
      </c>
      <c r="D70" s="185" t="str">
        <f>IF(A70="","",VLOOKUP(A70,'WS Hcap'!$B$4:$D$167,2))</f>
        <v>Forster, Stephen</v>
      </c>
      <c r="E70" s="197">
        <v>0.024918981481481483</v>
      </c>
      <c r="F70" s="42">
        <f>IF(A70="","",VLOOKUP(A70,'WS Hcap'!$B$4:$M$167,9))</f>
        <v>0.010763888888888889</v>
      </c>
      <c r="G70" s="133">
        <f t="shared" si="1"/>
        <v>0.014155092592592594</v>
      </c>
      <c r="I70" s="131">
        <v>66</v>
      </c>
      <c r="J70" s="7" t="s">
        <v>139</v>
      </c>
      <c r="K70" s="133">
        <v>0.024849537037037038</v>
      </c>
      <c r="L70" s="133">
        <v>0.00798611111111111</v>
      </c>
      <c r="M70" s="133">
        <v>0.016863425925925928</v>
      </c>
    </row>
    <row r="71" spans="1:13" ht="15">
      <c r="A71" s="172">
        <v>578</v>
      </c>
      <c r="B71" s="131" t="str">
        <f>IF(A71="","",VLOOKUP(A71,'WS Hcap'!$B$4:$D$167,3))</f>
        <v>SM</v>
      </c>
      <c r="C71" s="131">
        <v>67</v>
      </c>
      <c r="D71" s="185" t="str">
        <f>IF(A71="","",VLOOKUP(A71,'WS Hcap'!$B$4:$D$167,2))</f>
        <v>White, Dawn</v>
      </c>
      <c r="E71" s="197">
        <v>0.024965277777777777</v>
      </c>
      <c r="F71" s="42">
        <f>IF(A71="","",VLOOKUP(A71,'WS Hcap'!$B$4:$M$167,9))</f>
        <v>0.00798611111111111</v>
      </c>
      <c r="G71" s="133">
        <f t="shared" si="1"/>
        <v>0.016979166666666667</v>
      </c>
      <c r="I71" s="131">
        <v>67</v>
      </c>
      <c r="J71" s="37" t="s">
        <v>159</v>
      </c>
      <c r="K71" s="133">
        <v>0.025289351851851855</v>
      </c>
      <c r="L71" s="133">
        <v>0.008333333333333331</v>
      </c>
      <c r="M71" s="133">
        <v>0.016956018518518523</v>
      </c>
    </row>
    <row r="72" spans="1:13" ht="15">
      <c r="A72" s="172">
        <v>354</v>
      </c>
      <c r="B72" s="131" t="str">
        <f>IF(A72="","",VLOOKUP(A72,'WS Hcap'!$B$4:$D$167,3))</f>
        <v>BB</v>
      </c>
      <c r="C72" s="131">
        <v>68</v>
      </c>
      <c r="D72" s="185" t="str">
        <f>IF(A72="","",VLOOKUP(A72,'WS Hcap'!$B$4:$D$167,2))</f>
        <v>Bickerton, Richard</v>
      </c>
      <c r="E72" s="197">
        <v>0.02497685185185185</v>
      </c>
      <c r="F72" s="42">
        <f>IF(A72="","",VLOOKUP(A72,'WS Hcap'!$B$4:$M$167,9))</f>
        <v>0.0125</v>
      </c>
      <c r="G72" s="133">
        <f t="shared" si="1"/>
        <v>0.01247685185185185</v>
      </c>
      <c r="I72" s="131">
        <v>68</v>
      </c>
      <c r="J72" s="37" t="s">
        <v>33</v>
      </c>
      <c r="K72" s="133">
        <v>0.023576388888888886</v>
      </c>
      <c r="L72" s="133">
        <v>0.006597222222222223</v>
      </c>
      <c r="M72" s="133">
        <v>0.016979166666666663</v>
      </c>
    </row>
    <row r="73" spans="1:13" ht="15">
      <c r="A73" s="172">
        <v>455</v>
      </c>
      <c r="B73" s="131" t="str">
        <f>IF(A73="","",VLOOKUP(A73,'WS Hcap'!$B$4:$D$167,3))</f>
        <v>BGT</v>
      </c>
      <c r="C73" s="131">
        <v>69</v>
      </c>
      <c r="D73" s="185" t="str">
        <f>IF(A73="","",VLOOKUP(A73,'WS Hcap'!$B$4:$D$167,2))</f>
        <v>Gorvett, Nigel</v>
      </c>
      <c r="E73" s="197">
        <v>0.024988425925925928</v>
      </c>
      <c r="F73" s="42">
        <f>IF(A73="","",VLOOKUP(A73,'WS Hcap'!$B$4:$M$167,9))</f>
        <v>0.013541666666666665</v>
      </c>
      <c r="G73" s="133">
        <f t="shared" si="1"/>
        <v>0.011446759259259262</v>
      </c>
      <c r="I73" s="131">
        <v>69</v>
      </c>
      <c r="J73" s="7" t="s">
        <v>167</v>
      </c>
      <c r="K73" s="133">
        <v>0.024965277777777777</v>
      </c>
      <c r="L73" s="133">
        <v>0.00798611111111111</v>
      </c>
      <c r="M73" s="133">
        <v>0.016979166666666667</v>
      </c>
    </row>
    <row r="74" spans="1:13" ht="15">
      <c r="A74" s="172">
        <v>457</v>
      </c>
      <c r="B74" s="131" t="str">
        <f>IF(A74="","",VLOOKUP(A74,'WS Hcap'!$B$4:$D$167,3))</f>
        <v>KK</v>
      </c>
      <c r="C74" s="131">
        <v>70</v>
      </c>
      <c r="D74" s="185" t="str">
        <f>IF(A74="","",VLOOKUP(A74,'WS Hcap'!$B$4:$D$167,2))</f>
        <v>Heatley, Dexter</v>
      </c>
      <c r="E74" s="197">
        <v>0.025127314814814818</v>
      </c>
      <c r="F74" s="42">
        <f>IF(A74="","",VLOOKUP(A74,'WS Hcap'!$B$4:$M$167,9))</f>
        <v>0.012847222222222222</v>
      </c>
      <c r="G74" s="133">
        <f t="shared" si="1"/>
        <v>0.012280092592592596</v>
      </c>
      <c r="I74" s="131">
        <v>70</v>
      </c>
      <c r="J74" s="7" t="s">
        <v>229</v>
      </c>
      <c r="K74" s="133">
        <v>0.023321759259259257</v>
      </c>
      <c r="L74" s="133">
        <v>0.006249999999999999</v>
      </c>
      <c r="M74" s="133">
        <v>0.01707175925925926</v>
      </c>
    </row>
    <row r="75" spans="1:13" ht="15">
      <c r="A75" s="172">
        <v>343</v>
      </c>
      <c r="B75" s="131" t="str">
        <f>IF(A75="","",VLOOKUP(A75,'WS Hcap'!$B$4:$D$167,3))</f>
        <v>AUMD</v>
      </c>
      <c r="C75" s="131">
        <v>71</v>
      </c>
      <c r="D75" s="185" t="str">
        <f>IF(A75="","",VLOOKUP(A75,'WS Hcap'!$B$4:$D$167,2))</f>
        <v>Ashby, Michael</v>
      </c>
      <c r="E75" s="197">
        <v>0.02516203703703704</v>
      </c>
      <c r="F75" s="42">
        <f>IF(A75="","",VLOOKUP(A75,'WS Hcap'!$B$4:$M$167,9))</f>
        <v>0.011284722222222222</v>
      </c>
      <c r="G75" s="133">
        <f t="shared" si="1"/>
        <v>0.013877314814814816</v>
      </c>
      <c r="I75" s="131">
        <v>71</v>
      </c>
      <c r="J75" s="37" t="s">
        <v>75</v>
      </c>
      <c r="K75" s="133">
        <v>0.02553240740740741</v>
      </c>
      <c r="L75" s="133">
        <v>0.008333333333333331</v>
      </c>
      <c r="M75" s="133">
        <v>0.01719907407407408</v>
      </c>
    </row>
    <row r="76" spans="1:13" ht="15">
      <c r="A76" s="172">
        <v>395</v>
      </c>
      <c r="B76" s="131" t="str">
        <f>IF(A76="","",VLOOKUP(A76,'WS Hcap'!$B$4:$D$167,3))</f>
        <v>SM</v>
      </c>
      <c r="C76" s="131">
        <v>72</v>
      </c>
      <c r="D76" s="185" t="str">
        <f>IF(A76="","",VLOOKUP(A76,'WS Hcap'!$B$4:$D$167,2))</f>
        <v>Fox, Robert</v>
      </c>
      <c r="E76" s="197">
        <v>0.025289351851851855</v>
      </c>
      <c r="F76" s="42">
        <f>IF(A76="","",VLOOKUP(A76,'WS Hcap'!$B$4:$M$167,9))</f>
        <v>0.008333333333333331</v>
      </c>
      <c r="G76" s="133">
        <f t="shared" si="1"/>
        <v>0.016956018518518523</v>
      </c>
      <c r="I76" s="131">
        <v>72</v>
      </c>
      <c r="J76" s="7" t="s">
        <v>169</v>
      </c>
      <c r="K76" s="133">
        <v>0.025821759259259263</v>
      </c>
      <c r="L76" s="133">
        <v>0.008506944444444445</v>
      </c>
      <c r="M76" s="133">
        <v>0.017314814814814818</v>
      </c>
    </row>
    <row r="77" spans="1:13" ht="15">
      <c r="A77" s="172">
        <v>471</v>
      </c>
      <c r="B77" s="131" t="str">
        <f>IF(A77="","",VLOOKUP(A77,'WS Hcap'!$B$4:$D$167,3))</f>
        <v>SSG</v>
      </c>
      <c r="C77" s="131">
        <v>73</v>
      </c>
      <c r="D77" s="185" t="str">
        <f>IF(A77="","",VLOOKUP(A77,'WS Hcap'!$B$4:$D$167,2))</f>
        <v>Marsh, Christine</v>
      </c>
      <c r="E77" s="197">
        <v>0.02553240740740741</v>
      </c>
      <c r="F77" s="42">
        <f>IF(A77="","",VLOOKUP(A77,'WS Hcap'!$B$4:$M$167,9))</f>
        <v>0.008333333333333331</v>
      </c>
      <c r="G77" s="133">
        <f t="shared" si="1"/>
        <v>0.01719907407407408</v>
      </c>
      <c r="I77" s="131">
        <v>73</v>
      </c>
      <c r="J77" s="7" t="s">
        <v>34</v>
      </c>
      <c r="K77" s="133">
        <v>0.02337962962962963</v>
      </c>
      <c r="L77" s="133">
        <v>0.005555555555555557</v>
      </c>
      <c r="M77" s="133">
        <v>0.017824074074074072</v>
      </c>
    </row>
    <row r="78" spans="1:13" ht="15">
      <c r="A78" s="172">
        <v>454</v>
      </c>
      <c r="B78" s="131" t="str">
        <f>IF(A78="","",VLOOKUP(A78,'WS Hcap'!$B$4:$D$167,3))</f>
        <v>CC</v>
      </c>
      <c r="C78" s="131">
        <v>74</v>
      </c>
      <c r="D78" s="185" t="str">
        <f>IF(A78="","",VLOOKUP(A78,'WS Hcap'!$B$4:$D$167,2))</f>
        <v>Gillie, Kathryn</v>
      </c>
      <c r="E78" s="197">
        <v>0.025636574074074076</v>
      </c>
      <c r="F78" s="42">
        <f>IF(A78="","",VLOOKUP(A78,'WS Hcap'!$B$4:$M$167,9))</f>
        <v>0.009375</v>
      </c>
      <c r="G78" s="133">
        <f t="shared" si="1"/>
        <v>0.016261574074074074</v>
      </c>
      <c r="I78" s="131">
        <v>74</v>
      </c>
      <c r="J78" s="37" t="s">
        <v>223</v>
      </c>
      <c r="K78" s="133">
        <v>0.024120370370370372</v>
      </c>
      <c r="L78" s="133">
        <v>0.005208333333333336</v>
      </c>
      <c r="M78" s="133">
        <v>0.018912037037037036</v>
      </c>
    </row>
    <row r="79" spans="1:13" ht="15">
      <c r="A79" s="172">
        <v>353</v>
      </c>
      <c r="B79" s="131" t="str">
        <f>IF(A79="","",VLOOKUP(A79,'WS Hcap'!$B$4:$D$167,3))</f>
        <v>SM</v>
      </c>
      <c r="C79" s="131">
        <v>75</v>
      </c>
      <c r="D79" s="185" t="str">
        <f>IF(A79="","",VLOOKUP(A79,'WS Hcap'!$B$4:$D$167,2))</f>
        <v>Bennett, Emma</v>
      </c>
      <c r="E79" s="197">
        <v>0.025821759259259263</v>
      </c>
      <c r="F79" s="42">
        <f>IF(A79="","",VLOOKUP(A79,'WS Hcap'!$B$4:$M$167,9))</f>
        <v>0.008506944444444445</v>
      </c>
      <c r="G79" s="133">
        <f t="shared" si="1"/>
        <v>0.017314814814814818</v>
      </c>
      <c r="I79" s="131">
        <v>75</v>
      </c>
      <c r="J79" s="37" t="s">
        <v>166</v>
      </c>
      <c r="K79" s="133">
        <v>0.02638888888888889</v>
      </c>
      <c r="L79" s="133">
        <v>0.006944444444444444</v>
      </c>
      <c r="M79" s="133">
        <v>0.019444444444444445</v>
      </c>
    </row>
    <row r="80" spans="1:13" ht="15">
      <c r="A80" s="172">
        <v>462</v>
      </c>
      <c r="B80" s="131" t="str">
        <f>IF(A80="","",VLOOKUP(A80,'WS Hcap'!$B$4:$D$167,3))</f>
        <v>GAL</v>
      </c>
      <c r="C80" s="131">
        <v>76</v>
      </c>
      <c r="D80" s="185" t="str">
        <f>IF(A80="","",VLOOKUP(A80,'WS Hcap'!$B$4:$D$167,2))</f>
        <v>Johnson, Brian</v>
      </c>
      <c r="E80" s="197">
        <v>0.026145833333333337</v>
      </c>
      <c r="F80" s="42">
        <f>IF(A80="","",VLOOKUP(A80,'WS Hcap'!$B$4:$M$167,9))</f>
        <v>0.0125</v>
      </c>
      <c r="G80" s="133">
        <f t="shared" si="1"/>
        <v>0.013645833333333336</v>
      </c>
      <c r="I80" s="131">
        <v>76</v>
      </c>
      <c r="J80" s="37" t="s">
        <v>222</v>
      </c>
      <c r="K80" s="133">
        <v>0.02440972222222222</v>
      </c>
      <c r="L80" s="133">
        <v>0.004861111111111111</v>
      </c>
      <c r="M80" s="133">
        <v>0.01954861111111111</v>
      </c>
    </row>
    <row r="81" spans="1:13" ht="15">
      <c r="A81" s="172">
        <v>483</v>
      </c>
      <c r="B81" s="131" t="str">
        <f>IF(A81="","",VLOOKUP(A81,'WS Hcap'!$B$4:$D$167,3))</f>
        <v>SM</v>
      </c>
      <c r="C81" s="131">
        <v>77</v>
      </c>
      <c r="D81" s="185" t="str">
        <f>IF(A81="","",VLOOKUP(A81,'WS Hcap'!$B$4:$D$167,2))</f>
        <v>Oliver, Emma</v>
      </c>
      <c r="E81" s="197">
        <v>0.02638888888888889</v>
      </c>
      <c r="F81" s="42">
        <f>IF(A81="","",VLOOKUP(A81,'WS Hcap'!$B$4:$M$167,9))</f>
        <v>0.006944444444444444</v>
      </c>
      <c r="G81" s="133">
        <f t="shared" si="1"/>
        <v>0.019444444444444445</v>
      </c>
      <c r="I81" s="131">
        <v>77</v>
      </c>
      <c r="J81" s="37" t="s">
        <v>178</v>
      </c>
      <c r="K81" s="133">
        <v>0.024560185185185185</v>
      </c>
      <c r="L81" s="133">
        <v>0.004166666666666666</v>
      </c>
      <c r="M81" s="133">
        <v>0.02039351851851852</v>
      </c>
    </row>
    <row r="82" spans="1:13" ht="15">
      <c r="A82" s="172">
        <v>383</v>
      </c>
      <c r="B82" s="131" t="str">
        <f>IF(A82="","",VLOOKUP(A82,'WS Hcap'!$B$4:$D$167,3))</f>
        <v>SB</v>
      </c>
      <c r="C82" s="131">
        <v>78</v>
      </c>
      <c r="D82" s="185" t="str">
        <f>IF(A82="","",VLOOKUP(A82,'WS Hcap'!$B$4:$D$167,2))</f>
        <v>Elder, Lee</v>
      </c>
      <c r="E82" s="197">
        <v>0.027094907407407408</v>
      </c>
      <c r="F82" s="42">
        <f>IF(A82="","",VLOOKUP(A82,'WS Hcap'!$B$4:$M$167,9))</f>
        <v>0.011284722222222222</v>
      </c>
      <c r="G82" s="133">
        <f t="shared" si="1"/>
        <v>0.015810185185185184</v>
      </c>
      <c r="I82" s="131">
        <v>78</v>
      </c>
      <c r="J82" s="37" t="s">
        <v>196</v>
      </c>
      <c r="K82" s="133">
        <v>0.024432870370370372</v>
      </c>
      <c r="L82" s="133">
        <v>0.0031250000000000028</v>
      </c>
      <c r="M82" s="133">
        <v>0.02130787037037037</v>
      </c>
    </row>
    <row r="83" spans="1:13" ht="15">
      <c r="A83" s="172">
        <v>558</v>
      </c>
      <c r="B83" s="131" t="str">
        <f>IF(A83="","",VLOOKUP(A83,'WS Hcap'!$B$4:$D$167,3))</f>
        <v>CC</v>
      </c>
      <c r="C83" s="131">
        <v>79</v>
      </c>
      <c r="D83" s="185" t="str">
        <f>IF(A83="","",VLOOKUP(A83,'WS Hcap'!$B$4:$D$167,2))</f>
        <v>Stevens, Claire</v>
      </c>
      <c r="E83" s="197">
        <v>0.027789351851851853</v>
      </c>
      <c r="F83" s="42">
        <f>IF(A83="","",VLOOKUP(A83,'WS Hcap'!$B$4:$M$167,9))</f>
        <v>0.0017361111111111119</v>
      </c>
      <c r="G83" s="133">
        <f t="shared" si="1"/>
        <v>0.02605324074074074</v>
      </c>
      <c r="I83" s="131">
        <v>79</v>
      </c>
      <c r="J83" s="37" t="s">
        <v>119</v>
      </c>
      <c r="K83" s="133">
        <v>0.027789351851851853</v>
      </c>
      <c r="L83" s="133">
        <v>0.0017361111111111119</v>
      </c>
      <c r="M83" s="133">
        <v>0.02605324074074074</v>
      </c>
    </row>
    <row r="84" spans="1:13" ht="15">
      <c r="A84" s="180"/>
      <c r="B84" s="5">
        <f>IF(A84="","",VLOOKUP(A84,'WS Hcap'!$B$4:$D$167,3))</f>
      </c>
      <c r="C84" s="5"/>
      <c r="D84" s="37">
        <f>IF(A84="","",VLOOKUP(A84,'WS Hcap'!$B$4:$D$167,2))</f>
      </c>
      <c r="E84" s="6"/>
      <c r="F84" s="42">
        <f>IF(A84="","",VLOOKUP(A84,'WS Hcap'!$B$4:$M$167,9))</f>
      </c>
      <c r="G84" s="6"/>
      <c r="I84" s="5">
        <v>80</v>
      </c>
      <c r="J84" s="37" t="s">
        <v>8</v>
      </c>
      <c r="K84" s="133"/>
      <c r="L84" s="133" t="s">
        <v>8</v>
      </c>
      <c r="M84" s="133"/>
    </row>
    <row r="85" spans="1:13" ht="15">
      <c r="A85" s="180"/>
      <c r="B85" s="5">
        <f>IF(A85="","",VLOOKUP(A85,'WS Hcap'!$B$4:$D$167,3))</f>
      </c>
      <c r="C85" s="5"/>
      <c r="D85" s="37">
        <f>IF(A85="","",VLOOKUP(A85,'WS Hcap'!$B$4:$D$167,2))</f>
      </c>
      <c r="E85" s="6"/>
      <c r="F85" s="42">
        <f>IF(A85="","",VLOOKUP(A85,'WS Hcap'!$B$4:$M$167,9))</f>
      </c>
      <c r="G85" s="6"/>
      <c r="I85" s="5">
        <v>81</v>
      </c>
      <c r="J85" s="37" t="s">
        <v>8</v>
      </c>
      <c r="K85" s="133"/>
      <c r="L85" s="133" t="s">
        <v>8</v>
      </c>
      <c r="M85" s="133"/>
    </row>
    <row r="86" spans="1:13" ht="15">
      <c r="A86" s="180"/>
      <c r="B86" s="5">
        <f>IF(A86="","",VLOOKUP(A86,'WS Hcap'!$B$4:$D$167,3))</f>
      </c>
      <c r="C86" s="5"/>
      <c r="D86" s="37">
        <f>IF(A86="","",VLOOKUP(A86,'WS Hcap'!$B$4:$D$167,2))</f>
      </c>
      <c r="E86" s="6"/>
      <c r="F86" s="42">
        <f>IF(A86="","",VLOOKUP(A86,'WS Hcap'!$B$4:$M$167,9))</f>
      </c>
      <c r="G86" s="6"/>
      <c r="I86" s="5">
        <v>82</v>
      </c>
      <c r="J86" s="7" t="s">
        <v>8</v>
      </c>
      <c r="K86" s="133"/>
      <c r="L86" s="133" t="s">
        <v>8</v>
      </c>
      <c r="M86" s="133"/>
    </row>
    <row r="87" spans="1:13" ht="15">
      <c r="A87" s="180"/>
      <c r="B87" s="5">
        <f>IF(A87="","",VLOOKUP(A87,'WS Hcap'!$B$4:$D$167,3))</f>
      </c>
      <c r="C87" s="5"/>
      <c r="D87" s="37">
        <f>IF(A87="","",VLOOKUP(A87,'WS Hcap'!$B$4:$D$167,2))</f>
      </c>
      <c r="E87" s="6"/>
      <c r="F87" s="42">
        <f>IF(A87="","",VLOOKUP(A87,'WS Hcap'!$B$4:$M$167,9))</f>
      </c>
      <c r="G87" s="6"/>
      <c r="I87" s="5">
        <v>83</v>
      </c>
      <c r="J87" s="37" t="s">
        <v>8</v>
      </c>
      <c r="K87" s="6"/>
      <c r="L87" s="6" t="s">
        <v>8</v>
      </c>
      <c r="M87" s="6"/>
    </row>
    <row r="88" spans="1:13" ht="15">
      <c r="A88" s="180"/>
      <c r="B88" s="5">
        <f>IF(A88="","",VLOOKUP(A88,'WS Hcap'!$B$4:$D$167,3))</f>
      </c>
      <c r="C88" s="5"/>
      <c r="D88" s="37">
        <f>IF(A88="","",VLOOKUP(A88,'WS Hcap'!$B$4:$D$167,2))</f>
      </c>
      <c r="E88" s="6"/>
      <c r="F88" s="42">
        <f>IF(A88="","",VLOOKUP(A88,'WS Hcap'!$B$4:$M$167,9))</f>
      </c>
      <c r="G88" s="6"/>
      <c r="I88" s="5">
        <v>84</v>
      </c>
      <c r="J88" s="37" t="s">
        <v>8</v>
      </c>
      <c r="K88" s="133"/>
      <c r="L88" s="133" t="s">
        <v>8</v>
      </c>
      <c r="M88" s="133"/>
    </row>
    <row r="89" spans="1:13" ht="15">
      <c r="A89" s="180"/>
      <c r="B89" s="5">
        <f>IF(A89="","",VLOOKUP(A89,'WS Hcap'!$B$4:$D$167,3))</f>
      </c>
      <c r="C89" s="5"/>
      <c r="D89" s="37">
        <f>IF(A89="","",VLOOKUP(A89,'WS Hcap'!$B$4:$D$167,2))</f>
      </c>
      <c r="E89" s="6"/>
      <c r="F89" s="42">
        <f>IF(A89="","",VLOOKUP(A89,'WS Hcap'!$B$4:$M$167,9))</f>
      </c>
      <c r="G89" s="6"/>
      <c r="I89" s="5">
        <v>85</v>
      </c>
      <c r="J89" s="7" t="s">
        <v>8</v>
      </c>
      <c r="K89" s="133"/>
      <c r="L89" s="133" t="s">
        <v>8</v>
      </c>
      <c r="M89" s="133"/>
    </row>
    <row r="90" spans="1:13" ht="15">
      <c r="A90" s="180"/>
      <c r="B90" s="5">
        <f>IF(A90="","",VLOOKUP(A90,'WS Hcap'!$B$4:$D$167,3))</f>
      </c>
      <c r="C90" s="5"/>
      <c r="D90" s="37">
        <f>IF(A90="","",VLOOKUP(A90,'WS Hcap'!$B$4:$D$167,2))</f>
      </c>
      <c r="E90" s="6"/>
      <c r="F90" s="42">
        <f>IF(A90="","",VLOOKUP(A90,'WS Hcap'!$B$4:$M$167,9))</f>
      </c>
      <c r="G90" s="6"/>
      <c r="I90" s="5">
        <v>86</v>
      </c>
      <c r="J90" s="7" t="s">
        <v>8</v>
      </c>
      <c r="K90" s="133"/>
      <c r="L90" s="133" t="s">
        <v>8</v>
      </c>
      <c r="M90" s="133"/>
    </row>
    <row r="91" spans="1:13" ht="15">
      <c r="A91" s="180"/>
      <c r="B91" s="5">
        <f>IF(A91="","",VLOOKUP(A91,'WS Hcap'!$B$4:$D$167,3))</f>
      </c>
      <c r="C91" s="5"/>
      <c r="D91" s="37">
        <f>IF(A91="","",VLOOKUP(A91,'WS Hcap'!$B$4:$D$167,2))</f>
      </c>
      <c r="E91" s="6"/>
      <c r="F91" s="42">
        <f>IF(A91="","",VLOOKUP(A91,'WS Hcap'!$B$4:$M$167,9))</f>
      </c>
      <c r="G91" s="6"/>
      <c r="I91" s="5">
        <v>87</v>
      </c>
      <c r="J91" s="37" t="s">
        <v>8</v>
      </c>
      <c r="K91" s="133"/>
      <c r="L91" s="133" t="s">
        <v>8</v>
      </c>
      <c r="M91" s="133"/>
    </row>
    <row r="92" spans="1:13" ht="15">
      <c r="A92" s="180"/>
      <c r="B92" s="5">
        <f>IF(A92="","",VLOOKUP(A92,'WS Hcap'!$B$4:$D$167,3))</f>
      </c>
      <c r="C92" s="5"/>
      <c r="D92" s="37">
        <f>IF(A92="","",VLOOKUP(A92,'WS Hcap'!$B$4:$D$167,2))</f>
      </c>
      <c r="E92" s="6"/>
      <c r="F92" s="42">
        <f>IF(A92="","",VLOOKUP(A92,'WS Hcap'!$B$4:$M$167,9))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180"/>
      <c r="B93" s="5">
        <f>IF(A93="","",VLOOKUP(A93,'WS Hcap'!$B$4:$D$167,3))</f>
      </c>
      <c r="C93" s="5"/>
      <c r="D93" s="37">
        <f>IF(A93="","",VLOOKUP(A93,'WS Hcap'!$B$4:$D$167,2))</f>
      </c>
      <c r="E93" s="6"/>
      <c r="F93" s="42">
        <f>IF(A93="","",VLOOKUP(A93,'WS Hcap'!$B$4:$M$167,9))</f>
      </c>
      <c r="G93" s="6"/>
      <c r="I93" s="5">
        <v>89</v>
      </c>
      <c r="J93" s="7" t="s">
        <v>8</v>
      </c>
      <c r="K93" s="133"/>
      <c r="L93" s="133" t="s">
        <v>8</v>
      </c>
      <c r="M93" s="133"/>
    </row>
    <row r="94" spans="1:13" ht="15">
      <c r="A94" s="180"/>
      <c r="B94" s="5">
        <f>IF(A94="","",VLOOKUP(A94,'WS Hcap'!$B$4:$D$167,3))</f>
      </c>
      <c r="C94" s="5"/>
      <c r="D94" s="37">
        <f>IF(A94="","",VLOOKUP(A94,'WS Hcap'!$B$4:$D$167,2))</f>
      </c>
      <c r="E94" s="6"/>
      <c r="F94" s="42">
        <f>IF(A94="","",VLOOKUP(A94,'WS Hcap'!$B$4:$M$167,9))</f>
      </c>
      <c r="G94" s="6"/>
      <c r="I94" s="5">
        <v>90</v>
      </c>
      <c r="J94" s="37" t="s">
        <v>8</v>
      </c>
      <c r="K94" s="133"/>
      <c r="L94" s="133" t="s">
        <v>8</v>
      </c>
      <c r="M94" s="133"/>
    </row>
    <row r="95" spans="1:13" ht="15">
      <c r="A95" s="180"/>
      <c r="B95" s="5">
        <f>IF(A95="","",VLOOKUP(A95,'WS Hcap'!$B$4:$D$167,3))</f>
      </c>
      <c r="C95" s="5"/>
      <c r="D95" s="37">
        <f>IF(A95="","",VLOOKUP(A95,'WS Hcap'!$B$4:$D$167,2))</f>
      </c>
      <c r="E95" s="6"/>
      <c r="F95" s="42">
        <f>IF(A95="","",VLOOKUP(A95,'WS Hcap'!$B$4:$M$167,9))</f>
      </c>
      <c r="G95" s="6"/>
      <c r="I95" s="5">
        <v>91</v>
      </c>
      <c r="J95" s="7" t="s">
        <v>8</v>
      </c>
      <c r="K95" s="133"/>
      <c r="L95" s="133" t="s">
        <v>8</v>
      </c>
      <c r="M95" s="133"/>
    </row>
    <row r="96" spans="1:13" ht="15">
      <c r="A96" s="181"/>
      <c r="B96" s="5">
        <f>IF(A96="","",VLOOKUP(A96,'WS Hcap'!$B$4:$D$167,3))</f>
      </c>
      <c r="C96" s="5"/>
      <c r="D96" s="37">
        <f>IF(A96="","",VLOOKUP(A96,'WS Hcap'!$B$4:$D$167,2))</f>
      </c>
      <c r="E96" s="6"/>
      <c r="F96" s="42">
        <f>IF(A96="","",VLOOKUP(A96,'WS Hcap'!$B$4:$M$167,9))</f>
      </c>
      <c r="G96" s="6"/>
      <c r="I96" s="5">
        <v>92</v>
      </c>
      <c r="J96" s="37" t="s">
        <v>8</v>
      </c>
      <c r="K96" s="6"/>
      <c r="L96" s="6" t="s">
        <v>8</v>
      </c>
      <c r="M96" s="6"/>
    </row>
    <row r="97" spans="1:13" ht="15">
      <c r="A97" s="5"/>
      <c r="B97" s="5">
        <f>IF(A97="","",VLOOKUP(A97,'WS Hcap'!$B$4:$D$167,3))</f>
      </c>
      <c r="C97" s="5"/>
      <c r="D97" s="37"/>
      <c r="E97" s="6"/>
      <c r="F97" s="42">
        <f>IF(A97="","",VLOOKUP(A97,'WS Hcap'!$B$4:$M$167,9))</f>
      </c>
      <c r="G97" s="6"/>
      <c r="I97" s="5">
        <v>93</v>
      </c>
      <c r="J97" s="37"/>
      <c r="K97" s="6"/>
      <c r="L97" s="6" t="s">
        <v>8</v>
      </c>
      <c r="M97" s="6"/>
    </row>
    <row r="98" spans="1:13" ht="15">
      <c r="A98" s="5"/>
      <c r="B98" s="5">
        <f>IF(A98="","",VLOOKUP(A98,'WS Hcap'!$B$4:$D$167,3))</f>
      </c>
      <c r="C98" s="5"/>
      <c r="D98" s="37"/>
      <c r="E98" s="6"/>
      <c r="F98" s="42">
        <f>IF(A98="","",VLOOKUP(A98,'WS Hcap'!$B$4:$M$167,9))</f>
      </c>
      <c r="G98" s="6"/>
      <c r="I98" s="5">
        <v>94</v>
      </c>
      <c r="J98" s="7"/>
      <c r="K98" s="6"/>
      <c r="L98" s="6" t="s">
        <v>8</v>
      </c>
      <c r="M98" s="6"/>
    </row>
    <row r="99" spans="1:13" ht="15">
      <c r="A99" s="5"/>
      <c r="B99" s="5">
        <f>IF(A99="","",VLOOKUP(A99,'WS Hcap'!$B$4:$D$167,3))</f>
      </c>
      <c r="C99" s="5"/>
      <c r="D99" s="37"/>
      <c r="E99" s="6"/>
      <c r="F99" s="42">
        <f>IF(A99="","",VLOOKUP(A99,'WS Hcap'!$B$4:$M$167,9))</f>
      </c>
      <c r="G99" s="6"/>
      <c r="I99" s="5">
        <v>95</v>
      </c>
      <c r="J99" s="37"/>
      <c r="K99" s="6"/>
      <c r="L99" s="6" t="s">
        <v>8</v>
      </c>
      <c r="M99" s="6"/>
    </row>
    <row r="100" spans="1:13" ht="15">
      <c r="A100" s="5"/>
      <c r="B100" s="5">
        <f>IF(A100="","",VLOOKUP(A100,'WS Hcap'!$B$4:$D$167,3))</f>
      </c>
      <c r="C100" s="5"/>
      <c r="D100" s="37"/>
      <c r="E100" s="6"/>
      <c r="F100" s="42">
        <f>IF(A100="","",VLOOKUP(A100,'WS Hcap'!$B$4:$M$167,9))</f>
      </c>
      <c r="G100" s="6"/>
      <c r="I100" s="5">
        <v>96</v>
      </c>
      <c r="J100" s="7"/>
      <c r="K100" s="6"/>
      <c r="L100" s="6" t="s">
        <v>8</v>
      </c>
      <c r="M100" s="6"/>
    </row>
    <row r="101" spans="1:13" ht="15">
      <c r="A101" s="5"/>
      <c r="B101" s="5">
        <f>IF(A101="","",VLOOKUP(A101,'WS Hcap'!$B$4:$D$167,3))</f>
      </c>
      <c r="C101" s="5"/>
      <c r="D101" s="37"/>
      <c r="E101" s="6"/>
      <c r="F101" s="42">
        <f>IF(A101="","",VLOOKUP(A101,'WS Hcap'!$B$4:$M$167,9))</f>
      </c>
      <c r="G101" s="6"/>
      <c r="I101" s="5">
        <v>97</v>
      </c>
      <c r="J101" s="7"/>
      <c r="K101" s="6"/>
      <c r="L101" s="6" t="s">
        <v>8</v>
      </c>
      <c r="M101" s="6"/>
    </row>
    <row r="102" spans="1:13" ht="15">
      <c r="A102" s="5"/>
      <c r="B102" s="5">
        <f>IF(A102="","",VLOOKUP(A102,'WS Hcap'!$B$4:$D$167,3))</f>
      </c>
      <c r="C102" s="5"/>
      <c r="D102" s="37"/>
      <c r="E102" s="6"/>
      <c r="F102" s="42">
        <f>IF(A102="","",VLOOKUP(A102,'WS Hcap'!$B$4:$M$167,9))</f>
      </c>
      <c r="G102" s="6"/>
      <c r="I102" s="5">
        <v>98</v>
      </c>
      <c r="J102" s="37"/>
      <c r="K102" s="6"/>
      <c r="L102" s="6" t="s">
        <v>8</v>
      </c>
      <c r="M102" s="6"/>
    </row>
    <row r="103" spans="1:13" ht="15">
      <c r="A103" s="5"/>
      <c r="B103" s="5">
        <f>IF(A103="","",VLOOKUP(A103,'WS Hcap'!$B$4:$D$167,3))</f>
      </c>
      <c r="C103" s="5"/>
      <c r="D103" s="37"/>
      <c r="E103" s="6"/>
      <c r="F103" s="42">
        <f>IF(A103="","",VLOOKUP(A103,'WS Hcap'!$B$4:$M$167,9))</f>
      </c>
      <c r="G103" s="6"/>
      <c r="I103" s="5">
        <v>99</v>
      </c>
      <c r="J103" s="37"/>
      <c r="K103" s="6"/>
      <c r="L103" s="6" t="s">
        <v>8</v>
      </c>
      <c r="M103" s="6"/>
    </row>
    <row r="104" spans="1:13" ht="15">
      <c r="A104" s="5"/>
      <c r="B104" s="5">
        <f>IF(A104="","",VLOOKUP(A104,'WS Hcap'!$B$4:$D$167,3))</f>
      </c>
      <c r="C104" s="5"/>
      <c r="D104" s="37"/>
      <c r="E104" s="6"/>
      <c r="F104" s="42">
        <f>IF(A104="","",VLOOKUP(A104,'WS Hcap'!$B$4:$M$167,9))</f>
      </c>
      <c r="G104" s="6"/>
      <c r="I104" s="5">
        <v>100</v>
      </c>
      <c r="J104" s="7"/>
      <c r="K104" s="6"/>
      <c r="L104" s="6" t="s">
        <v>8</v>
      </c>
      <c r="M104" s="6"/>
    </row>
    <row r="105" spans="1:13" ht="15">
      <c r="A105" s="5"/>
      <c r="B105" s="5">
        <f>IF(A105="","",VLOOKUP(A105,'WS Hcap'!$B$4:$D$167,3))</f>
      </c>
      <c r="C105" s="5"/>
      <c r="D105" s="37"/>
      <c r="E105" s="6"/>
      <c r="F105" s="42"/>
      <c r="G105" s="6"/>
      <c r="I105" s="5"/>
      <c r="J105" s="37"/>
      <c r="K105" s="6"/>
      <c r="L105" s="6"/>
      <c r="M105" s="6"/>
    </row>
    <row r="106" spans="1:13" ht="15">
      <c r="A106" s="5"/>
      <c r="B106" s="5">
        <f>IF(A106="","",VLOOKUP(A106,'WS Hcap'!$B$4:$D$167,3))</f>
      </c>
      <c r="C106" s="5"/>
      <c r="D106" s="37"/>
      <c r="E106" s="6"/>
      <c r="F106" s="42"/>
      <c r="G106" s="6"/>
      <c r="I106" s="5"/>
      <c r="J106" s="37"/>
      <c r="K106" s="6"/>
      <c r="L106" s="6"/>
      <c r="M106" s="6"/>
    </row>
    <row r="107" spans="1:13" ht="15">
      <c r="A107" s="5"/>
      <c r="B107" s="5">
        <f>IF(A107="","",VLOOKUP(A107,'WS Hcap'!$B$4:$D$167,3))</f>
      </c>
      <c r="C107" s="5"/>
      <c r="D107" s="37"/>
      <c r="E107" s="6"/>
      <c r="F107" s="42"/>
      <c r="G107" s="6"/>
      <c r="I107" s="5"/>
      <c r="J107" s="37"/>
      <c r="K107" s="6"/>
      <c r="L107" s="6"/>
      <c r="M107" s="6"/>
    </row>
    <row r="108" spans="1:13" ht="15">
      <c r="A108" s="5"/>
      <c r="B108" s="5">
        <f>IF(A108="","",VLOOKUP(A108,'WS Hcap'!$B$4:$D$167,3))</f>
      </c>
      <c r="C108" s="5"/>
      <c r="D108" s="37"/>
      <c r="E108" s="6"/>
      <c r="F108" s="42"/>
      <c r="G108" s="6"/>
      <c r="I108" s="5"/>
      <c r="J108" s="7"/>
      <c r="K108" s="6"/>
      <c r="L108" s="6"/>
      <c r="M108" s="6"/>
    </row>
    <row r="109" spans="1:13" ht="15">
      <c r="A109" s="5"/>
      <c r="B109" s="5">
        <f>IF(A109="","",VLOOKUP(A109,'WS Hcap'!$B$4:$D$167,3))</f>
      </c>
      <c r="C109" s="5"/>
      <c r="D109" s="37"/>
      <c r="E109" s="6"/>
      <c r="F109" s="42"/>
      <c r="G109" s="6"/>
      <c r="I109" s="5"/>
      <c r="J109" s="7"/>
      <c r="K109" s="6"/>
      <c r="L109" s="6"/>
      <c r="M109" s="6"/>
    </row>
    <row r="110" spans="1:13" ht="15" customHeight="1">
      <c r="A110" s="5"/>
      <c r="B110" s="5">
        <f>IF(A110="","",VLOOKUP(A110,'WS Hcap'!$B$4:$D$167,3))</f>
      </c>
      <c r="C110" s="5"/>
      <c r="D110" s="37"/>
      <c r="E110" s="6"/>
      <c r="F110" s="42"/>
      <c r="G110" s="6"/>
      <c r="I110" s="5"/>
      <c r="J110" s="37"/>
      <c r="K110" s="6"/>
      <c r="L110" s="6"/>
      <c r="M110" s="6"/>
    </row>
    <row r="111" spans="1:13" ht="15" customHeight="1">
      <c r="A111" s="5"/>
      <c r="B111" s="5">
        <f>IF(A111="","",VLOOKUP(A111,'WS Hcap'!$B$4:$D$167,3))</f>
      </c>
      <c r="C111" s="5"/>
      <c r="D111" s="37"/>
      <c r="E111" s="6"/>
      <c r="F111" s="42"/>
      <c r="G111" s="6"/>
      <c r="I111" s="68"/>
      <c r="J111" s="95"/>
      <c r="K111" s="95"/>
      <c r="L111" s="95"/>
      <c r="M111" s="95"/>
    </row>
    <row r="112" spans="1:13" ht="15" customHeight="1">
      <c r="A112" s="5"/>
      <c r="B112" s="5">
        <f>IF(A112="","",VLOOKUP(A112,'WS Hcap'!$B$4:$D$167,3))</f>
      </c>
      <c r="C112" s="5"/>
      <c r="D112" s="37"/>
      <c r="E112" s="6"/>
      <c r="F112" s="42"/>
      <c r="G112" s="6"/>
      <c r="I112" s="5"/>
      <c r="J112" s="7"/>
      <c r="K112" s="6"/>
      <c r="L112" s="6"/>
      <c r="M112" s="6"/>
    </row>
    <row r="113" spans="1:13" ht="15" customHeight="1">
      <c r="A113" s="5"/>
      <c r="B113" s="5">
        <f>IF(A113="","",VLOOKUP(A113,'WS Hcap'!$B$4:$D$167,3))</f>
      </c>
      <c r="C113" s="5"/>
      <c r="D113" s="37"/>
      <c r="E113" s="6"/>
      <c r="F113" s="42"/>
      <c r="G113" s="6"/>
      <c r="I113" s="5"/>
      <c r="J113" s="7"/>
      <c r="K113" s="6"/>
      <c r="L113" s="6"/>
      <c r="M113" s="6"/>
    </row>
    <row r="114" spans="1:13" ht="15" customHeight="1">
      <c r="A114" s="5"/>
      <c r="B114" s="5">
        <f>IF(A114="","",VLOOKUP(A114,'WS Hcap'!$B$4:$D$167,3))</f>
      </c>
      <c r="C114" s="5"/>
      <c r="D114" s="37"/>
      <c r="E114" s="6"/>
      <c r="F114" s="42"/>
      <c r="G114" s="6"/>
      <c r="I114" s="5"/>
      <c r="J114" s="7"/>
      <c r="K114" s="6"/>
      <c r="L114" s="6"/>
      <c r="M114" s="6"/>
    </row>
    <row r="115" spans="2:7" ht="15" customHeight="1">
      <c r="B115" s="5">
        <f>IF(A115="","",VLOOKUP(A115,'WS Hcap'!$B$4:$D$167,3))</f>
      </c>
      <c r="D115" s="37"/>
      <c r="F115" s="42"/>
      <c r="G115" s="6"/>
    </row>
    <row r="116" spans="2:7" ht="15" customHeight="1">
      <c r="B116" s="5">
        <f>IF(A116="","",VLOOKUP(A116,'WS Hcap'!$B$4:$D$167,3))</f>
      </c>
      <c r="D116" s="37"/>
      <c r="F116" s="42"/>
      <c r="G116" s="6"/>
    </row>
    <row r="117" spans="2:7" ht="15" customHeight="1">
      <c r="B117" s="5">
        <f>IF(A117="","",VLOOKUP(A117,'WS Hcap'!$B$4:$D$167,3))</f>
      </c>
      <c r="D117" s="37"/>
      <c r="F117" s="42"/>
      <c r="G117" s="6"/>
    </row>
    <row r="118" spans="2:7" ht="15" customHeight="1">
      <c r="B118" s="5">
        <f>IF(A118="","",VLOOKUP(A118,'WS Hcap'!$B$4:$D$167,3))</f>
      </c>
      <c r="D118" s="37"/>
      <c r="F118" s="42"/>
      <c r="G118" s="6"/>
    </row>
    <row r="119" spans="2:7" ht="15" customHeight="1">
      <c r="B119" s="5">
        <f>IF(A119="","",VLOOKUP(A119,'WS Hcap'!$B$4:$D$167,3))</f>
      </c>
      <c r="D119" s="37"/>
      <c r="F119" s="42"/>
      <c r="G119" s="6"/>
    </row>
    <row r="120" spans="2:7" ht="15" customHeight="1">
      <c r="B120" s="5">
        <f>IF(A120="","",VLOOKUP(A120,'WS Hcap'!$B$4:$D$167,3))</f>
      </c>
      <c r="D120" s="37"/>
      <c r="F120" s="42"/>
      <c r="G120" s="6"/>
    </row>
    <row r="121" spans="2:7" ht="15" customHeight="1">
      <c r="B121" s="5">
        <f>IF(A121="","",VLOOKUP(A121,'WS Hcap'!$B$4:$D$167,3))</f>
      </c>
      <c r="D121" s="37"/>
      <c r="F121" s="42"/>
      <c r="G121" s="6"/>
    </row>
    <row r="122" spans="2:7" ht="15" customHeight="1">
      <c r="B122" s="5">
        <f>IF(A122="","",VLOOKUP(A122,'WS Hcap'!$B$4:$D$167,3))</f>
      </c>
      <c r="D122" s="37"/>
      <c r="F122" s="42"/>
      <c r="G122" s="6"/>
    </row>
    <row r="123" spans="2:4" ht="15" customHeight="1">
      <c r="B123" s="5">
        <f>IF(A123="","",VLOOKUP(A123,'WS Hcap'!$B$4:$D$167,3))</f>
      </c>
      <c r="D123" s="37"/>
    </row>
    <row r="124" spans="2:4" ht="15" customHeight="1">
      <c r="B124" s="5">
        <f>IF(A124="","",VLOOKUP(A124,'WS Hcap'!$B$4:$D$167,3))</f>
      </c>
      <c r="D124" s="37"/>
    </row>
    <row r="125" spans="2:4" ht="15" customHeight="1">
      <c r="B125" s="5">
        <f>IF(A125="","",VLOOKUP(A125,'WS Hcap'!$B$4:$D$167,3))</f>
      </c>
      <c r="D125" s="37"/>
    </row>
    <row r="126" spans="2:4" ht="15" customHeight="1">
      <c r="B126" s="5">
        <f>IF(A126="","",VLOOKUP(A126,'WS Hcap'!$B$4:$D$167,3))</f>
      </c>
      <c r="D126" s="37"/>
    </row>
    <row r="127" spans="2:4" ht="15" customHeight="1">
      <c r="B127" s="5">
        <f>IF(A127="","",VLOOKUP(A127,'WS Hcap'!$B$4:$D$167,3))</f>
      </c>
      <c r="D127" s="37"/>
    </row>
    <row r="128" spans="2:4" ht="15" customHeight="1">
      <c r="B128" s="5">
        <f>IF(A128="","",VLOOKUP(A128,'WS Hcap'!$B$4:$D$167,3))</f>
      </c>
      <c r="D128" s="37"/>
    </row>
    <row r="129" spans="2:10" ht="15" customHeight="1">
      <c r="B129" s="5">
        <f>IF(A129="","",VLOOKUP(A129,'WS Hcap'!$B$4:$D$167,3))</f>
      </c>
      <c r="D129" s="37">
        <f>IF(A129="","",VLOOKUP(A129,'WS Hcap'!$B$4:$D$167,2))</f>
      </c>
    </row>
    <row r="130" spans="2:10" ht="15" customHeight="1">
      <c r="B130" s="5">
        <f>IF(A130="","",VLOOKUP(A130,'WS Hcap'!$B$4:$D$167,3))</f>
      </c>
      <c r="D130" s="37">
        <f>IF(A130="","",VLOOKUP(A130,'WS Hcap'!$B$4:$D$167,2))</f>
      </c>
    </row>
    <row r="131" spans="2:10" ht="15" customHeight="1">
      <c r="B131" s="5">
        <f>IF(A131="","",VLOOKUP(A131,'WS Hcap'!$B$4:$D$167,3))</f>
      </c>
      <c r="D131" s="37">
        <f>IF(A131="","",VLOOKUP(A131,'WS Hcap'!$B$4:$D$167,2))</f>
      </c>
    </row>
    <row r="132" spans="2:10" ht="15" customHeight="1">
      <c r="B132" s="5">
        <f>IF(A132="","",VLOOKUP(A132,'WS Hcap'!$B$4:$D$167,3))</f>
      </c>
      <c r="D132" s="37">
        <f>IF(A132="","",VLOOKUP(A132,'WS Hcap'!$B$4:$D$167,2))</f>
      </c>
    </row>
    <row r="133" spans="2:10" ht="15" customHeight="1">
      <c r="B133" s="5">
        <f>IF(A133="","",VLOOKUP(A133,'WS Hcap'!$B$4:$D$167,3))</f>
      </c>
      <c r="D133" s="37">
        <f>IF(A133="","",VLOOKUP(A133,'WS Hcap'!$B$4:$D$167,2))</f>
      </c>
    </row>
    <row r="134" spans="2:10" ht="15" customHeight="1">
      <c r="B134" s="5">
        <f>IF(A134="","",VLOOKUP(A134,'WS Hcap'!$B$4:$D$167,3))</f>
      </c>
      <c r="D134" s="37">
        <f>IF(A134="","",VLOOKUP(A134,'WS Hcap'!$B$4:$D$167,2))</f>
      </c>
    </row>
    <row r="135" spans="2:10" ht="15" customHeight="1">
      <c r="B135" s="5">
        <f>IF(A135="","",VLOOKUP(A135,'WS Hcap'!$B$4:$D$167,3))</f>
      </c>
      <c r="D135" s="37">
        <f>IF(A135="","",VLOOKUP(A135,'WS Hcap'!$B$4:$D$167,2))</f>
      </c>
    </row>
    <row r="136" spans="2:10" ht="15" customHeight="1">
      <c r="B136" s="5">
        <f>IF(A136="","",VLOOKUP(A136,'WS Hcap'!$B$4:$D$167,3))</f>
      </c>
      <c r="D136" s="37">
        <f>IF(A136="","",VLOOKUP(A136,'WS Hcap'!$B$4:$D$167,2))</f>
      </c>
    </row>
    <row r="137" spans="2:10" ht="15" customHeight="1">
      <c r="B137" s="5">
        <f>IF(A137="","",VLOOKUP(A137,'WS Hcap'!$B$4:$D$167,3))</f>
      </c>
      <c r="D137" s="37">
        <f>IF(A137="","",VLOOKUP(A137,'WS Hcap'!$B$4:$D$167,2))</f>
      </c>
    </row>
    <row r="138" spans="2:10" ht="15" customHeight="1">
      <c r="B138" s="5">
        <f>IF(A138="","",VLOOKUP(A138,'WS Hcap'!$B$4:$D$167,3))</f>
      </c>
      <c r="D138" s="37">
        <f>IF(A138="","",VLOOKUP(A138,'WS Hcap'!$B$4:$D$167,2))</f>
      </c>
    </row>
    <row r="139" spans="2:10" ht="15" customHeight="1">
      <c r="B139" s="5">
        <f>IF(A139="","",VLOOKUP(A139,'WS Hcap'!$B$4:$D$167,3))</f>
      </c>
      <c r="D139" s="37">
        <f>IF(A139="","",VLOOKUP(A139,'WS Hcap'!$B$4:$D$167,2))</f>
      </c>
    </row>
    <row r="140" spans="2:10" ht="15" customHeight="1">
      <c r="B140" s="5">
        <f>IF(A140="","",VLOOKUP(A140,'WS Hcap'!$B$4:$D$167,3))</f>
      </c>
      <c r="D140" s="37">
        <f>IF(A140="","",VLOOKUP(A140,'WS Hcap'!$B$4:$D$167,2))</f>
      </c>
    </row>
    <row r="141" spans="2:10" ht="15" customHeight="1">
      <c r="B141" s="5">
        <f>IF(A141="","",VLOOKUP(A141,'WS Hcap'!$B$4:$D$167,3))</f>
      </c>
      <c r="D141" s="37">
        <f>IF(A141="","",VLOOKUP(A141,'WS Hcap'!$B$4:$D$167,2))</f>
      </c>
    </row>
    <row r="142" spans="2:10" ht="15" customHeight="1">
      <c r="B142" s="5">
        <f>IF(A142="","",VLOOKUP(A142,'WS Hcap'!$B$4:$D$167,3))</f>
      </c>
      <c r="D142" s="37">
        <f>IF(A142="","",VLOOKUP(A142,'WS Hcap'!$B$4:$D$167,2))</f>
      </c>
    </row>
    <row r="143" spans="2:10" ht="15" customHeight="1">
      <c r="B143" s="5">
        <f>IF(A143="","",VLOOKUP(A143,'WS Hcap'!$B$4:$D$167,3))</f>
      </c>
      <c r="D143" s="37">
        <f>IF(A143="","",VLOOKUP(A143,'WS Hcap'!$B$4:$D$167,2))</f>
      </c>
    </row>
    <row r="144" spans="2:10" ht="15" customHeight="1">
      <c r="B144" s="5">
        <f>IF(A144="","",VLOOKUP(A144,'WS Hcap'!$B$4:$D$167,3))</f>
      </c>
      <c r="D144" s="37">
        <f>IF(A144="","",VLOOKUP(A144,'WS Hcap'!$B$4:$D$167,2))</f>
      </c>
    </row>
    <row r="145" spans="2:10" ht="15" customHeight="1">
      <c r="B145" s="5">
        <f>IF(A145="","",VLOOKUP(A145,'WS Hcap'!$B$4:$D$167,3))</f>
      </c>
      <c r="D145" s="37">
        <f>IF(A145="","",VLOOKUP(A145,'WS Hcap'!$B$4:$D$167,2))</f>
      </c>
    </row>
    <row r="146" spans="2:10" ht="15" customHeight="1">
      <c r="B146" s="5">
        <f>IF(A146="","",VLOOKUP(A146,'WS Hcap'!$B$4:$D$167,3))</f>
      </c>
      <c r="D146" s="37">
        <f>IF(A146="","",VLOOKUP(A146,'WS Hcap'!$B$4:$D$167,2))</f>
      </c>
    </row>
    <row r="147" spans="2:10" ht="15" customHeight="1">
      <c r="B147" s="5">
        <f>IF(A147="","",VLOOKUP(A147,'WS Hcap'!$B$4:$D$167,3))</f>
      </c>
      <c r="D147" s="37">
        <f>IF(A147="","",VLOOKUP(A147,'WS Hcap'!$B$4:$D$167,2))</f>
      </c>
    </row>
    <row r="148" spans="2:10" ht="15" customHeight="1">
      <c r="B148" s="5">
        <f>IF(A148="","",VLOOKUP(A148,'WS Hcap'!$B$4:$D$167,3))</f>
      </c>
      <c r="D148" s="37">
        <f>IF(A148="","",VLOOKUP(A148,'WS Hcap'!$B$4:$D$167,2))</f>
      </c>
    </row>
    <row r="149" spans="2:10" ht="15" customHeight="1">
      <c r="B149" s="5">
        <f>IF(A149="","",VLOOKUP(A149,'WS Hcap'!$B$4:$D$167,3))</f>
      </c>
      <c r="D149" s="37">
        <f>IF(A149="","",VLOOKUP(A149,'WS Hcap'!$B$4:$D$167,2))</f>
      </c>
    </row>
    <row r="150" spans="2:10" ht="15" customHeight="1">
      <c r="B150" s="5">
        <f>IF(A150="","",VLOOKUP(A150,'WS Hcap'!$B$4:$D$167,3))</f>
      </c>
      <c r="D150" s="37">
        <f>IF(A150="","",VLOOKUP(A150,'WS Hcap'!$B$4:$D$167,2))</f>
      </c>
    </row>
  </sheetData>
  <sheetProtection selectLockedCells="1"/>
  <mergeCells count="2">
    <mergeCell ref="J2:L2"/>
    <mergeCell ref="R2:X2"/>
  </mergeCells>
  <conditionalFormatting sqref="A5:A86">
    <cfRule type="duplicateValues" priority="1" dxfId="0" stopIfTrue="1">
      <formula>AND(COUNTIF($A$5:$A$86,A5)&gt;1,NOT(ISBLANK(A5)))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5" max="15" width="9.28125" style="0" bestFit="1" customWidth="1"/>
  </cols>
  <sheetData>
    <row r="1" spans="1:15" ht="20.25" customHeight="1">
      <c r="A1" s="4" t="s">
        <v>218</v>
      </c>
      <c r="B1" s="4"/>
      <c r="C1" s="16"/>
      <c r="D1" s="16"/>
      <c r="E1" s="16"/>
      <c r="F1" s="16"/>
      <c r="G1" s="66"/>
      <c r="H1" s="16"/>
      <c r="K1" s="3"/>
      <c r="O1" s="75"/>
    </row>
    <row r="2" spans="1:24" ht="20.25" customHeight="1">
      <c r="A2" s="4"/>
      <c r="B2" s="4"/>
      <c r="C2" s="16"/>
      <c r="D2" s="16"/>
      <c r="E2" s="16"/>
      <c r="F2" s="16"/>
      <c r="G2" s="66"/>
      <c r="H2" s="16"/>
      <c r="J2" s="241" t="s">
        <v>20</v>
      </c>
      <c r="K2" s="241"/>
      <c r="L2" s="241"/>
      <c r="R2" s="241" t="s">
        <v>161</v>
      </c>
      <c r="S2" s="241"/>
      <c r="T2" s="241"/>
      <c r="U2" s="241"/>
      <c r="V2" s="241"/>
      <c r="W2" s="241"/>
      <c r="X2" s="241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65"/>
      <c r="H3" s="25"/>
      <c r="I3" s="25"/>
      <c r="J3" s="25"/>
      <c r="K3" s="25"/>
      <c r="L3" s="25"/>
      <c r="M3" s="25"/>
    </row>
    <row r="4" spans="1:23" ht="15" customHeight="1" thickBo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67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8">
        <v>1</v>
      </c>
      <c r="T4" s="128">
        <v>2</v>
      </c>
      <c r="U4" s="128">
        <v>3</v>
      </c>
      <c r="V4" s="128">
        <v>4</v>
      </c>
      <c r="W4" s="127"/>
    </row>
    <row r="5" spans="1:23" ht="15" customHeight="1" thickTop="1">
      <c r="A5" s="223">
        <v>481</v>
      </c>
      <c r="B5" s="5" t="str">
        <f>IF(A5="","",VLOOKUP(A5,'WS Hcap'!$B$4:$D$170,3))</f>
        <v>HT</v>
      </c>
      <c r="C5" s="5">
        <v>1</v>
      </c>
      <c r="D5" s="37" t="str">
        <f>IF(A5="","",VLOOKUP(A5,'WS Hcap'!$B$4:$D$170,2))</f>
        <v>Nicholson, Mark</v>
      </c>
      <c r="E5" s="133">
        <v>0.0196875</v>
      </c>
      <c r="F5" s="42">
        <f>IF(A5="","",VLOOKUP(A5,'WS Hcap'!$B$4:$M$170,10))</f>
        <v>0.006944444444444444</v>
      </c>
      <c r="G5" s="133">
        <f>E5-F5</f>
        <v>0.012743055555555556</v>
      </c>
      <c r="H5" s="7"/>
      <c r="I5" s="5">
        <v>1</v>
      </c>
      <c r="J5" s="185" t="s">
        <v>63</v>
      </c>
      <c r="K5" s="133">
        <v>0.02399305555555556</v>
      </c>
      <c r="L5" s="42">
        <v>0.0140625</v>
      </c>
      <c r="M5" s="133">
        <v>0.009930555555555559</v>
      </c>
      <c r="O5" s="129"/>
      <c r="R5" s="218" t="s">
        <v>52</v>
      </c>
      <c r="S5">
        <v>35</v>
      </c>
      <c r="T5">
        <v>53</v>
      </c>
      <c r="U5">
        <v>70</v>
      </c>
      <c r="V5">
        <v>150</v>
      </c>
      <c r="W5" s="127">
        <v>308</v>
      </c>
    </row>
    <row r="6" spans="1:23" ht="15" customHeight="1">
      <c r="A6" s="223">
        <v>374</v>
      </c>
      <c r="B6" s="5" t="str">
        <f>IF(A6="","",VLOOKUP(A6,'WS Hcap'!$B$4:$D$170,3))</f>
        <v>SSG</v>
      </c>
      <c r="C6" s="5">
        <v>2</v>
      </c>
      <c r="D6" s="37" t="str">
        <f>IF(A6="","",VLOOKUP(A6,'WS Hcap'!$B$4:$D$170,2))</f>
        <v>Danielson, Rachel</v>
      </c>
      <c r="E6" s="133">
        <v>0.022557870370370367</v>
      </c>
      <c r="F6" s="42">
        <f>IF(A6="","",VLOOKUP(A6,'WS Hcap'!$B$4:$M$170,10))</f>
        <v>0.003993055555555556</v>
      </c>
      <c r="G6" s="133">
        <f aca="true" t="shared" si="0" ref="G6:G69">E6-F6</f>
        <v>0.018564814814814812</v>
      </c>
      <c r="H6" s="7"/>
      <c r="I6" s="5">
        <v>2</v>
      </c>
      <c r="J6" s="185" t="s">
        <v>92</v>
      </c>
      <c r="K6" s="133">
        <v>0.024236111111111115</v>
      </c>
      <c r="L6" s="42">
        <v>0.013888888888888888</v>
      </c>
      <c r="M6" s="133">
        <v>0.010347222222222226</v>
      </c>
      <c r="O6" s="129"/>
      <c r="R6" s="219" t="s">
        <v>78</v>
      </c>
      <c r="S6">
        <v>8</v>
      </c>
      <c r="T6">
        <v>22</v>
      </c>
      <c r="U6">
        <v>58</v>
      </c>
      <c r="V6">
        <v>61</v>
      </c>
      <c r="W6" s="127">
        <v>149</v>
      </c>
    </row>
    <row r="7" spans="1:23" ht="15" customHeight="1">
      <c r="A7" s="223">
        <v>355</v>
      </c>
      <c r="B7" s="5" t="str">
        <f>IF(A7="","",VLOOKUP(A7,'WS Hcap'!$B$4:$D$170,3))</f>
        <v>SSG</v>
      </c>
      <c r="C7" s="5">
        <v>3</v>
      </c>
      <c r="D7" s="37" t="str">
        <f>IF(A7="","",VLOOKUP(A7,'WS Hcap'!$B$4:$D$170,2))</f>
        <v>Boldon, Rose</v>
      </c>
      <c r="E7" s="133">
        <v>0.022916666666666665</v>
      </c>
      <c r="F7" s="42">
        <f>IF(A7="","",VLOOKUP(A7,'WS Hcap'!$B$4:$M$170,10))</f>
        <v>0.005381944444444445</v>
      </c>
      <c r="G7" s="133">
        <f t="shared" si="0"/>
        <v>0.01753472222222222</v>
      </c>
      <c r="H7" s="7"/>
      <c r="I7" s="5">
        <v>3</v>
      </c>
      <c r="J7" s="185" t="s">
        <v>212</v>
      </c>
      <c r="K7" s="133">
        <v>0.02428240740740741</v>
      </c>
      <c r="L7" s="42">
        <v>0.013888888888888888</v>
      </c>
      <c r="M7" s="133">
        <v>0.01039351851851852</v>
      </c>
      <c r="O7" s="129"/>
      <c r="R7" s="219" t="s">
        <v>64</v>
      </c>
      <c r="S7">
        <v>12</v>
      </c>
      <c r="T7">
        <v>14</v>
      </c>
      <c r="U7">
        <v>36</v>
      </c>
      <c r="V7">
        <v>44</v>
      </c>
      <c r="W7" s="127">
        <v>106</v>
      </c>
    </row>
    <row r="8" spans="1:23" ht="15" customHeight="1">
      <c r="A8" s="223">
        <v>462</v>
      </c>
      <c r="B8" s="5" t="str">
        <f>IF(A8="","",VLOOKUP(A8,'WS Hcap'!$B$4:$D$170,3))</f>
        <v>GAL</v>
      </c>
      <c r="C8" s="5">
        <v>4</v>
      </c>
      <c r="D8" s="37" t="str">
        <f>IF(A8="","",VLOOKUP(A8,'WS Hcap'!$B$4:$D$170,2))</f>
        <v>Johnson, Brian</v>
      </c>
      <c r="E8" s="133">
        <v>0.02306712962962963</v>
      </c>
      <c r="F8" s="42">
        <f>IF(A8="","",VLOOKUP(A8,'WS Hcap'!$B$4:$M$170,10))</f>
        <v>0.011111111111111112</v>
      </c>
      <c r="G8" s="133">
        <f t="shared" si="0"/>
        <v>0.011956018518518517</v>
      </c>
      <c r="H8" s="7"/>
      <c r="I8" s="5">
        <v>4</v>
      </c>
      <c r="J8" s="185" t="s">
        <v>68</v>
      </c>
      <c r="K8" s="133">
        <v>0.024097222222222225</v>
      </c>
      <c r="L8" s="42">
        <v>0.013541666666666667</v>
      </c>
      <c r="M8" s="133">
        <v>0.010555555555555558</v>
      </c>
      <c r="O8" s="129"/>
      <c r="R8" s="219" t="s">
        <v>241</v>
      </c>
      <c r="S8">
        <v>11</v>
      </c>
      <c r="T8">
        <v>37</v>
      </c>
      <c r="U8">
        <v>50</v>
      </c>
      <c r="V8">
        <v>55</v>
      </c>
      <c r="W8" s="127">
        <v>153</v>
      </c>
    </row>
    <row r="9" spans="1:23" ht="15" customHeight="1">
      <c r="A9" s="223">
        <v>470</v>
      </c>
      <c r="B9" s="5" t="str">
        <f>IF(A9="","",VLOOKUP(A9,'WS Hcap'!$B$4:$D$170,3))</f>
        <v>xxx</v>
      </c>
      <c r="C9" s="5">
        <v>5</v>
      </c>
      <c r="D9" s="37" t="str">
        <f>IF(A9="","",VLOOKUP(A9,'WS Hcap'!$B$4:$D$170,2))</f>
        <v>Locker, Jill</v>
      </c>
      <c r="E9" s="133">
        <v>0.023287037037037037</v>
      </c>
      <c r="F9" s="42">
        <f>IF(A9="","",VLOOKUP(A9,'WS Hcap'!$B$4:$M$170,10))</f>
        <v>0.009722222222222222</v>
      </c>
      <c r="G9" s="133">
        <f t="shared" si="0"/>
        <v>0.013564814814814814</v>
      </c>
      <c r="H9" s="7"/>
      <c r="I9" s="5">
        <v>5</v>
      </c>
      <c r="J9" s="185" t="s">
        <v>94</v>
      </c>
      <c r="K9" s="133">
        <v>0.023900462962962967</v>
      </c>
      <c r="L9" s="42">
        <v>0.013194444444444444</v>
      </c>
      <c r="M9" s="133">
        <v>0.010706018518518523</v>
      </c>
      <c r="O9" s="129"/>
      <c r="R9" s="219" t="s">
        <v>51</v>
      </c>
      <c r="S9">
        <v>42</v>
      </c>
      <c r="T9">
        <v>54</v>
      </c>
      <c r="U9">
        <v>69</v>
      </c>
      <c r="V9">
        <v>71</v>
      </c>
      <c r="W9" s="127">
        <v>236</v>
      </c>
    </row>
    <row r="10" spans="1:23" ht="15" customHeight="1">
      <c r="A10" s="223">
        <v>483</v>
      </c>
      <c r="B10" s="5" t="str">
        <f>IF(A10="","",VLOOKUP(A10,'WS Hcap'!$B$4:$D$170,3))</f>
        <v>SM</v>
      </c>
      <c r="C10" s="5">
        <v>6</v>
      </c>
      <c r="D10" s="37" t="str">
        <f>IF(A10="","",VLOOKUP(A10,'WS Hcap'!$B$4:$D$170,2))</f>
        <v>Oliver, Emma</v>
      </c>
      <c r="E10" s="133">
        <v>0.02365740740740741</v>
      </c>
      <c r="F10" s="42">
        <f>IF(A10="","",VLOOKUP(A10,'WS Hcap'!$B$4:$M$170,10))</f>
        <v>0.005208333333333333</v>
      </c>
      <c r="G10" s="133">
        <f t="shared" si="0"/>
        <v>0.01844907407407408</v>
      </c>
      <c r="H10" s="7"/>
      <c r="I10" s="5">
        <v>6</v>
      </c>
      <c r="J10" s="185" t="s">
        <v>253</v>
      </c>
      <c r="K10" s="133">
        <v>0.025300925925925928</v>
      </c>
      <c r="L10" s="42">
        <v>0.014583333333333332</v>
      </c>
      <c r="M10" s="133">
        <v>0.010717592592592596</v>
      </c>
      <c r="O10" s="129"/>
      <c r="R10" s="220" t="s">
        <v>147</v>
      </c>
      <c r="S10">
        <v>41</v>
      </c>
      <c r="T10">
        <v>49</v>
      </c>
      <c r="U10">
        <v>73</v>
      </c>
      <c r="V10">
        <v>150</v>
      </c>
      <c r="W10" s="127">
        <v>313</v>
      </c>
    </row>
    <row r="11" spans="1:23" ht="15" customHeight="1">
      <c r="A11" s="223">
        <v>568</v>
      </c>
      <c r="B11" s="5" t="str">
        <f>IF(A11="","",VLOOKUP(A11,'WS Hcap'!$B$4:$D$170,3))</f>
        <v>FF</v>
      </c>
      <c r="C11" s="5">
        <v>7</v>
      </c>
      <c r="D11" s="37" t="str">
        <f>IF(A11="","",VLOOKUP(A11,'WS Hcap'!$B$4:$D$170,2))</f>
        <v>Turnbull, Paul</v>
      </c>
      <c r="E11" s="133">
        <v>0.023865740740740743</v>
      </c>
      <c r="F11" s="42">
        <f>IF(A11="","",VLOOKUP(A11,'WS Hcap'!$B$4:$M$170,10))</f>
        <v>0.011111111111111112</v>
      </c>
      <c r="G11" s="133">
        <f t="shared" si="0"/>
        <v>0.012754629629629631</v>
      </c>
      <c r="H11" s="7"/>
      <c r="I11" s="5">
        <v>7</v>
      </c>
      <c r="J11" s="185" t="s">
        <v>226</v>
      </c>
      <c r="K11" s="133">
        <v>0.02420138888888889</v>
      </c>
      <c r="L11" s="42">
        <v>0.013368055555555557</v>
      </c>
      <c r="M11" s="133">
        <v>0.010833333333333334</v>
      </c>
      <c r="O11" s="129"/>
      <c r="R11" s="219" t="s">
        <v>102</v>
      </c>
      <c r="S11">
        <v>31</v>
      </c>
      <c r="T11">
        <v>57</v>
      </c>
      <c r="U11">
        <v>62</v>
      </c>
      <c r="V11">
        <v>67</v>
      </c>
      <c r="W11" s="127">
        <v>217</v>
      </c>
    </row>
    <row r="12" spans="1:23" ht="15" customHeight="1">
      <c r="A12" s="223">
        <v>347</v>
      </c>
      <c r="B12" s="5" t="str">
        <f>IF(A12="","",VLOOKUP(A12,'WS Hcap'!$B$4:$D$170,3))</f>
        <v>AUMD</v>
      </c>
      <c r="C12" s="5">
        <v>8</v>
      </c>
      <c r="D12" s="37" t="str">
        <f>IF(A12="","",VLOOKUP(A12,'WS Hcap'!$B$4:$D$170,2))</f>
        <v>Barrass, Heather</v>
      </c>
      <c r="E12" s="133">
        <v>0.023877314814814816</v>
      </c>
      <c r="F12" s="42">
        <f>IF(A12="","",VLOOKUP(A12,'WS Hcap'!$B$4:$M$170,10))</f>
        <v>0.009027777777777779</v>
      </c>
      <c r="G12" s="133">
        <f t="shared" si="0"/>
        <v>0.014849537037037038</v>
      </c>
      <c r="H12" s="7"/>
      <c r="I12" s="5">
        <v>8</v>
      </c>
      <c r="J12" s="185" t="s">
        <v>160</v>
      </c>
      <c r="K12" s="133">
        <v>0.02388888888888889</v>
      </c>
      <c r="L12" s="42">
        <v>0.013020833333333334</v>
      </c>
      <c r="M12" s="133">
        <v>0.010868055555555556</v>
      </c>
      <c r="O12" s="129"/>
      <c r="R12" s="219" t="s">
        <v>123</v>
      </c>
      <c r="S12">
        <v>7</v>
      </c>
      <c r="T12">
        <v>150</v>
      </c>
      <c r="U12">
        <v>150</v>
      </c>
      <c r="V12">
        <v>150</v>
      </c>
      <c r="W12" s="127">
        <v>457</v>
      </c>
    </row>
    <row r="13" spans="1:23" ht="15" customHeight="1">
      <c r="A13" s="223">
        <v>581</v>
      </c>
      <c r="B13" s="5" t="str">
        <f>IF(A13="","",VLOOKUP(A13,'WS Hcap'!$B$4:$D$170,3))</f>
        <v>JBR</v>
      </c>
      <c r="C13" s="5">
        <v>9</v>
      </c>
      <c r="D13" s="37" t="str">
        <f>IF(A13="","",VLOOKUP(A13,'WS Hcap'!$B$4:$D$170,2))</f>
        <v>Younger, John</v>
      </c>
      <c r="E13" s="133">
        <v>0.02388888888888889</v>
      </c>
      <c r="F13" s="42">
        <f>IF(A13="","",VLOOKUP(A13,'WS Hcap'!$B$4:$M$170,10))</f>
        <v>0.013020833333333334</v>
      </c>
      <c r="G13" s="133">
        <f t="shared" si="0"/>
        <v>0.010868055555555556</v>
      </c>
      <c r="H13" s="7"/>
      <c r="I13" s="5">
        <v>9</v>
      </c>
      <c r="J13" s="185" t="s">
        <v>25</v>
      </c>
      <c r="K13" s="133">
        <v>0.023981481481481486</v>
      </c>
      <c r="L13" s="42">
        <v>0.013020833333333334</v>
      </c>
      <c r="M13" s="133">
        <v>0.010960648148148152</v>
      </c>
      <c r="O13" s="129"/>
      <c r="R13" s="219" t="s">
        <v>91</v>
      </c>
      <c r="S13">
        <v>4</v>
      </c>
      <c r="T13">
        <v>17</v>
      </c>
      <c r="U13">
        <v>21</v>
      </c>
      <c r="V13">
        <v>27</v>
      </c>
      <c r="W13" s="127">
        <v>69</v>
      </c>
    </row>
    <row r="14" spans="1:23" ht="15" customHeight="1">
      <c r="A14" s="223">
        <v>492</v>
      </c>
      <c r="B14" s="5" t="str">
        <f>IF(A14="","",VLOOKUP(A14,'WS Hcap'!$B$4:$D$170,3))</f>
        <v>JBR</v>
      </c>
      <c r="C14" s="5">
        <v>10</v>
      </c>
      <c r="D14" s="37" t="str">
        <f>IF(A14="","",VLOOKUP(A14,'WS Hcap'!$B$4:$D$170,2))</f>
        <v>Shields, David</v>
      </c>
      <c r="E14" s="133">
        <v>0.023900462962962967</v>
      </c>
      <c r="F14" s="42">
        <f>IF(A14="","",VLOOKUP(A14,'WS Hcap'!$B$4:$M$170,10))</f>
        <v>0.013194444444444444</v>
      </c>
      <c r="G14" s="133">
        <f t="shared" si="0"/>
        <v>0.010706018518518523</v>
      </c>
      <c r="H14" s="7"/>
      <c r="I14" s="5">
        <v>10</v>
      </c>
      <c r="J14" s="185" t="s">
        <v>22</v>
      </c>
      <c r="K14" s="133">
        <v>0.024872685185185185</v>
      </c>
      <c r="L14" s="42">
        <v>0.013715277777777778</v>
      </c>
      <c r="M14" s="133">
        <v>0.011157407407407408</v>
      </c>
      <c r="O14" s="129"/>
      <c r="R14" s="219" t="s">
        <v>54</v>
      </c>
      <c r="S14">
        <v>1</v>
      </c>
      <c r="T14">
        <v>13</v>
      </c>
      <c r="U14">
        <v>56</v>
      </c>
      <c r="V14">
        <v>60</v>
      </c>
      <c r="W14" s="127">
        <v>130</v>
      </c>
    </row>
    <row r="15" spans="1:23" ht="15" customHeight="1">
      <c r="A15" s="223">
        <v>381</v>
      </c>
      <c r="B15" s="5" t="str">
        <f>IF(A15="","",VLOOKUP(A15,'WS Hcap'!$B$4:$D$170,3))</f>
        <v>BGT</v>
      </c>
      <c r="C15" s="5">
        <v>11</v>
      </c>
      <c r="D15" s="37" t="str">
        <f>IF(A15="","",VLOOKUP(A15,'WS Hcap'!$B$4:$D$170,2))</f>
        <v>Dungworth, Alice</v>
      </c>
      <c r="E15" s="133">
        <v>0.023958333333333335</v>
      </c>
      <c r="F15" s="42">
        <f>IF(A15="","",VLOOKUP(A15,'WS Hcap'!$B$4:$M$170,10))</f>
        <v>0.009375</v>
      </c>
      <c r="G15" s="133">
        <f t="shared" si="0"/>
        <v>0.014583333333333335</v>
      </c>
      <c r="H15" s="7"/>
      <c r="I15" s="5">
        <v>11</v>
      </c>
      <c r="J15" s="185" t="s">
        <v>177</v>
      </c>
      <c r="K15" s="133">
        <v>0.02422453703703704</v>
      </c>
      <c r="L15" s="42">
        <v>0.013020833333333334</v>
      </c>
      <c r="M15" s="133">
        <v>0.011203703703703707</v>
      </c>
      <c r="O15" s="129"/>
      <c r="R15" s="219" t="s">
        <v>124</v>
      </c>
      <c r="S15">
        <v>25</v>
      </c>
      <c r="T15">
        <v>150</v>
      </c>
      <c r="U15">
        <v>150</v>
      </c>
      <c r="V15">
        <v>150</v>
      </c>
      <c r="W15" s="127">
        <v>475</v>
      </c>
    </row>
    <row r="16" spans="1:23" ht="15" customHeight="1">
      <c r="A16" s="223">
        <v>354</v>
      </c>
      <c r="B16" s="5" t="str">
        <f>IF(A16="","",VLOOKUP(A16,'WS Hcap'!$B$4:$D$170,3))</f>
        <v>BB</v>
      </c>
      <c r="C16" s="5">
        <v>12</v>
      </c>
      <c r="D16" s="37" t="str">
        <f>IF(A16="","",VLOOKUP(A16,'WS Hcap'!$B$4:$D$170,2))</f>
        <v>Bickerton, Richard</v>
      </c>
      <c r="E16" s="133">
        <v>0.023958333333333335</v>
      </c>
      <c r="F16" s="42">
        <f>IF(A16="","",VLOOKUP(A16,'WS Hcap'!$B$4:$M$170,10))</f>
        <v>0.011979166666666666</v>
      </c>
      <c r="G16" s="133">
        <f t="shared" si="0"/>
        <v>0.01197916666666667</v>
      </c>
      <c r="H16" s="7"/>
      <c r="I16" s="5">
        <v>12</v>
      </c>
      <c r="J16" s="185" t="s">
        <v>187</v>
      </c>
      <c r="K16" s="133">
        <v>0.024270833333333335</v>
      </c>
      <c r="L16" s="42">
        <v>0.013020833333333334</v>
      </c>
      <c r="M16" s="133">
        <v>0.011250000000000001</v>
      </c>
      <c r="O16" s="129"/>
      <c r="R16" s="219" t="s">
        <v>128</v>
      </c>
      <c r="S16">
        <v>26</v>
      </c>
      <c r="T16">
        <v>66</v>
      </c>
      <c r="U16">
        <v>150</v>
      </c>
      <c r="V16">
        <v>150</v>
      </c>
      <c r="W16" s="127">
        <v>392</v>
      </c>
    </row>
    <row r="17" spans="1:23" ht="15" customHeight="1">
      <c r="A17" s="223">
        <v>360</v>
      </c>
      <c r="B17" s="5" t="str">
        <f>IF(A17="","",VLOOKUP(A17,'WS Hcap'!$B$4:$D$170,3))</f>
        <v>HT</v>
      </c>
      <c r="C17" s="5">
        <v>13</v>
      </c>
      <c r="D17" s="37" t="str">
        <f>IF(A17="","",VLOOKUP(A17,'WS Hcap'!$B$4:$D$170,2))</f>
        <v>Brown, Rachel</v>
      </c>
      <c r="E17" s="133">
        <v>0.023969907407407412</v>
      </c>
      <c r="F17" s="42">
        <f>IF(A17="","",VLOOKUP(A17,'WS Hcap'!$B$4:$M$170,10))</f>
        <v>0.0046875</v>
      </c>
      <c r="G17" s="133">
        <f t="shared" si="0"/>
        <v>0.01928240740740741</v>
      </c>
      <c r="H17" s="7"/>
      <c r="I17" s="5">
        <v>13</v>
      </c>
      <c r="J17" s="185" t="s">
        <v>227</v>
      </c>
      <c r="K17" s="133">
        <v>0.024363425925925927</v>
      </c>
      <c r="L17" s="42">
        <v>0.013020833333333334</v>
      </c>
      <c r="M17" s="133">
        <v>0.011342592592592593</v>
      </c>
      <c r="O17" s="129"/>
      <c r="R17" s="219" t="s">
        <v>101</v>
      </c>
      <c r="S17">
        <v>9</v>
      </c>
      <c r="T17">
        <v>10</v>
      </c>
      <c r="U17">
        <v>29</v>
      </c>
      <c r="V17">
        <v>40</v>
      </c>
      <c r="W17" s="127">
        <v>88</v>
      </c>
    </row>
    <row r="18" spans="1:23" ht="15" customHeight="1">
      <c r="A18" s="223">
        <v>450</v>
      </c>
      <c r="B18" s="5" t="str">
        <f>IF(A18="","",VLOOKUP(A18,'WS Hcap'!$B$4:$D$170,3))</f>
        <v>BB</v>
      </c>
      <c r="C18" s="5">
        <v>14</v>
      </c>
      <c r="D18" s="37" t="str">
        <f>IF(A18="","",VLOOKUP(A18,'WS Hcap'!$B$4:$D$170,2))</f>
        <v>French, Steven</v>
      </c>
      <c r="E18" s="133">
        <v>0.023981481481481486</v>
      </c>
      <c r="F18" s="42">
        <f>IF(A18="","",VLOOKUP(A18,'WS Hcap'!$B$4:$M$170,10))</f>
        <v>0.013020833333333334</v>
      </c>
      <c r="G18" s="133">
        <f t="shared" si="0"/>
        <v>0.010960648148148152</v>
      </c>
      <c r="H18" s="7"/>
      <c r="I18" s="5">
        <v>14</v>
      </c>
      <c r="J18" s="185" t="s">
        <v>224</v>
      </c>
      <c r="K18" s="133">
        <v>0.024398148148148148</v>
      </c>
      <c r="L18" s="42">
        <v>0.012847222222222223</v>
      </c>
      <c r="M18" s="133">
        <v>0.011550925925925925</v>
      </c>
      <c r="O18" s="129"/>
      <c r="R18" s="220" t="s">
        <v>246</v>
      </c>
      <c r="S18">
        <v>20</v>
      </c>
      <c r="T18">
        <v>32</v>
      </c>
      <c r="U18">
        <v>33</v>
      </c>
      <c r="V18">
        <v>34</v>
      </c>
      <c r="W18" s="127">
        <v>119</v>
      </c>
    </row>
    <row r="19" spans="1:23" ht="15" customHeight="1">
      <c r="A19" s="223">
        <v>389</v>
      </c>
      <c r="B19" s="5" t="str">
        <f>IF(A19="","",VLOOKUP(A19,'WS Hcap'!$B$4:$D$170,3))</f>
        <v>NAT</v>
      </c>
      <c r="C19" s="5">
        <v>15</v>
      </c>
      <c r="D19" s="37" t="str">
        <f>IF(A19="","",VLOOKUP(A19,'WS Hcap'!$B$4:$D$170,2))</f>
        <v>Falloon, Rachelle</v>
      </c>
      <c r="E19" s="133">
        <v>0.02399305555555556</v>
      </c>
      <c r="F19" s="42">
        <f>IF(A19="","",VLOOKUP(A19,'WS Hcap'!$B$4:$M$170,10))</f>
        <v>0.0140625</v>
      </c>
      <c r="G19" s="133">
        <f t="shared" si="0"/>
        <v>0.009930555555555559</v>
      </c>
      <c r="H19" s="7"/>
      <c r="I19" s="5">
        <v>15</v>
      </c>
      <c r="J19" s="185" t="s">
        <v>93</v>
      </c>
      <c r="K19" s="133">
        <v>0.02440972222222222</v>
      </c>
      <c r="L19" s="42">
        <v>0.012847222222222223</v>
      </c>
      <c r="M19" s="133">
        <v>0.011562499999999998</v>
      </c>
      <c r="O19" s="129"/>
      <c r="R19" s="219" t="s">
        <v>207</v>
      </c>
      <c r="S19">
        <v>15</v>
      </c>
      <c r="T19">
        <v>150</v>
      </c>
      <c r="U19">
        <v>150</v>
      </c>
      <c r="V19">
        <v>150</v>
      </c>
      <c r="W19" s="127">
        <v>465</v>
      </c>
    </row>
    <row r="20" spans="1:23" ht="15" customHeight="1">
      <c r="A20" s="223">
        <v>584</v>
      </c>
      <c r="B20" s="5" t="str">
        <f>IF(A20="","",VLOOKUP(A20,'WS Hcap'!$B$4:$D$170,3))</f>
        <v>SM</v>
      </c>
      <c r="C20" s="5">
        <v>16</v>
      </c>
      <c r="D20" s="37" t="str">
        <f>IF(A20="","",VLOOKUP(A20,'WS Hcap'!$B$4:$D$170,2))</f>
        <v>Stanton, Claire</v>
      </c>
      <c r="E20" s="133">
        <v>0.024039351851851853</v>
      </c>
      <c r="F20" s="42">
        <f>IF(A20="","",VLOOKUP(A20,'WS Hcap'!$B$4:$M$170,10))</f>
        <v>0.007986111111111112</v>
      </c>
      <c r="G20" s="133">
        <f t="shared" si="0"/>
        <v>0.016053240740740743</v>
      </c>
      <c r="H20" s="7"/>
      <c r="I20" s="5">
        <v>16</v>
      </c>
      <c r="J20" s="185" t="s">
        <v>150</v>
      </c>
      <c r="K20" s="133">
        <v>0.02425925925925926</v>
      </c>
      <c r="L20" s="42">
        <v>0.01267361111111111</v>
      </c>
      <c r="M20" s="133">
        <v>0.011585648148148152</v>
      </c>
      <c r="O20" s="129"/>
      <c r="R20" s="219" t="s">
        <v>80</v>
      </c>
      <c r="S20">
        <v>59</v>
      </c>
      <c r="T20">
        <v>64</v>
      </c>
      <c r="U20">
        <v>150</v>
      </c>
      <c r="V20">
        <v>150</v>
      </c>
      <c r="W20" s="127">
        <v>423</v>
      </c>
    </row>
    <row r="21" spans="1:23" ht="15" customHeight="1">
      <c r="A21" s="223">
        <v>472</v>
      </c>
      <c r="B21" s="5" t="str">
        <f>IF(A21="","",VLOOKUP(A21,'WS Hcap'!$B$4:$D$170,3))</f>
        <v>GAL</v>
      </c>
      <c r="C21" s="5">
        <v>17</v>
      </c>
      <c r="D21" s="37" t="str">
        <f>IF(A21="","",VLOOKUP(A21,'WS Hcap'!$B$4:$D$170,2))</f>
        <v>Mason, Claire</v>
      </c>
      <c r="E21" s="133">
        <v>0.024074074074074078</v>
      </c>
      <c r="F21" s="42">
        <f>IF(A21="","",VLOOKUP(A21,'WS Hcap'!$B$4:$M$170,10))</f>
        <v>0.009895833333333333</v>
      </c>
      <c r="G21" s="133">
        <f t="shared" si="0"/>
        <v>0.014178240740740745</v>
      </c>
      <c r="H21" s="7"/>
      <c r="I21" s="5">
        <v>17</v>
      </c>
      <c r="J21" s="185" t="s">
        <v>162</v>
      </c>
      <c r="K21" s="133">
        <v>0.02445601851851852</v>
      </c>
      <c r="L21" s="42">
        <v>0.012847222222222223</v>
      </c>
      <c r="M21" s="133">
        <v>0.011608796296296296</v>
      </c>
      <c r="O21" s="129"/>
      <c r="R21" s="219" t="s">
        <v>81</v>
      </c>
      <c r="S21">
        <v>38</v>
      </c>
      <c r="T21">
        <v>52</v>
      </c>
      <c r="U21">
        <v>65</v>
      </c>
      <c r="V21">
        <v>150</v>
      </c>
      <c r="W21" s="127">
        <v>305</v>
      </c>
    </row>
    <row r="22" spans="1:23" ht="15" customHeight="1">
      <c r="A22" s="223">
        <v>345</v>
      </c>
      <c r="B22" s="5" t="str">
        <f>IF(A22="","",VLOOKUP(A22,'WS Hcap'!$B$4:$D$170,3))</f>
        <v>SK</v>
      </c>
      <c r="C22" s="5">
        <v>18</v>
      </c>
      <c r="D22" s="37" t="str">
        <f>IF(A22="","",VLOOKUP(A22,'WS Hcap'!$B$4:$D$170,2))</f>
        <v>Barkley, Robby</v>
      </c>
      <c r="E22" s="133">
        <v>0.024097222222222225</v>
      </c>
      <c r="F22" s="42">
        <f>IF(A22="","",VLOOKUP(A22,'WS Hcap'!$B$4:$M$170,10))</f>
        <v>0.013541666666666667</v>
      </c>
      <c r="G22" s="133">
        <f t="shared" si="0"/>
        <v>0.010555555555555558</v>
      </c>
      <c r="H22" s="7"/>
      <c r="I22" s="5">
        <v>18</v>
      </c>
      <c r="J22" s="185" t="s">
        <v>88</v>
      </c>
      <c r="K22" s="133">
        <v>0.024386574074074074</v>
      </c>
      <c r="L22" s="42">
        <v>0.01267361111111111</v>
      </c>
      <c r="M22" s="133">
        <v>0.011712962962962965</v>
      </c>
      <c r="O22" s="129"/>
      <c r="R22" s="219" t="s">
        <v>99</v>
      </c>
      <c r="S22">
        <v>18</v>
      </c>
      <c r="T22">
        <v>24</v>
      </c>
      <c r="U22">
        <v>43</v>
      </c>
      <c r="V22">
        <v>150</v>
      </c>
      <c r="W22" s="127">
        <v>235</v>
      </c>
    </row>
    <row r="23" spans="1:23" ht="15" customHeight="1">
      <c r="A23" s="223">
        <v>566</v>
      </c>
      <c r="B23" s="5" t="str">
        <f>IF(A23="","",VLOOKUP(A23,'WS Hcap'!$B$4:$D$170,3))</f>
        <v>TR</v>
      </c>
      <c r="C23" s="5">
        <v>19</v>
      </c>
      <c r="D23" s="37" t="str">
        <f>IF(A23="","",VLOOKUP(A23,'WS Hcap'!$B$4:$D$170,2))</f>
        <v>Triplow, David</v>
      </c>
      <c r="E23" s="133">
        <v>0.02413194444444445</v>
      </c>
      <c r="F23" s="42">
        <f>IF(A23="","",VLOOKUP(A23,'WS Hcap'!$B$4:$M$170,10))</f>
        <v>0.012326388888888888</v>
      </c>
      <c r="G23" s="133">
        <f t="shared" si="0"/>
        <v>0.01180555555555556</v>
      </c>
      <c r="H23" s="7"/>
      <c r="I23" s="5">
        <v>19</v>
      </c>
      <c r="J23" s="185" t="s">
        <v>96</v>
      </c>
      <c r="K23" s="133">
        <v>0.024652777777777777</v>
      </c>
      <c r="L23" s="42">
        <v>0.012847222222222223</v>
      </c>
      <c r="M23" s="133">
        <v>0.011805555555555554</v>
      </c>
      <c r="O23" s="129"/>
      <c r="R23" s="219" t="s">
        <v>203</v>
      </c>
      <c r="S23">
        <v>6</v>
      </c>
      <c r="T23">
        <v>16</v>
      </c>
      <c r="U23">
        <v>30</v>
      </c>
      <c r="V23">
        <v>74</v>
      </c>
      <c r="W23" s="127">
        <v>126</v>
      </c>
    </row>
    <row r="24" spans="1:23" ht="15" customHeight="1">
      <c r="A24" s="223">
        <v>457</v>
      </c>
      <c r="B24" s="5" t="str">
        <f>IF(A24="","",VLOOKUP(A24,'WS Hcap'!$B$4:$D$170,3))</f>
        <v>KK</v>
      </c>
      <c r="C24" s="5">
        <v>20</v>
      </c>
      <c r="D24" s="37" t="str">
        <f>IF(A24="","",VLOOKUP(A24,'WS Hcap'!$B$4:$D$170,2))</f>
        <v>Heatley, Dexter</v>
      </c>
      <c r="E24" s="133">
        <v>0.02413194444444445</v>
      </c>
      <c r="F24" s="42">
        <f>IF(A24="","",VLOOKUP(A24,'WS Hcap'!$B$4:$M$170,10))</f>
        <v>0.012152777777777778</v>
      </c>
      <c r="G24" s="133">
        <f t="shared" si="0"/>
        <v>0.011979166666666671</v>
      </c>
      <c r="H24" s="7"/>
      <c r="I24" s="5">
        <v>20</v>
      </c>
      <c r="J24" s="185" t="s">
        <v>74</v>
      </c>
      <c r="K24" s="133">
        <v>0.025173611111111112</v>
      </c>
      <c r="L24" s="42">
        <v>0.013368055555555557</v>
      </c>
      <c r="M24" s="133">
        <v>0.011805555555555555</v>
      </c>
      <c r="O24" s="129"/>
      <c r="R24" s="219" t="s">
        <v>82</v>
      </c>
      <c r="S24">
        <v>2</v>
      </c>
      <c r="T24">
        <v>3</v>
      </c>
      <c r="U24">
        <v>45</v>
      </c>
      <c r="V24">
        <v>72</v>
      </c>
      <c r="W24" s="127">
        <v>122</v>
      </c>
    </row>
    <row r="25" spans="1:23" ht="15" customHeight="1">
      <c r="A25" s="223">
        <v>476</v>
      </c>
      <c r="B25" s="5" t="str">
        <f>IF(A25="","",VLOOKUP(A25,'WS Hcap'!$B$4:$D$170,3))</f>
        <v>GAL</v>
      </c>
      <c r="C25" s="5">
        <v>21</v>
      </c>
      <c r="D25" s="37" t="str">
        <f>IF(A25="","",VLOOKUP(A25,'WS Hcap'!$B$4:$D$170,2))</f>
        <v>McNeil, Louise</v>
      </c>
      <c r="E25" s="133">
        <v>0.024143518518518522</v>
      </c>
      <c r="F25" s="42">
        <f>IF(A25="","",VLOOKUP(A25,'WS Hcap'!$B$4:$M$170,10))</f>
        <v>0.00920138888888889</v>
      </c>
      <c r="G25" s="133">
        <f t="shared" si="0"/>
        <v>0.014942129629629633</v>
      </c>
      <c r="H25" s="7"/>
      <c r="I25" s="5">
        <v>21</v>
      </c>
      <c r="J25" s="185" t="s">
        <v>117</v>
      </c>
      <c r="K25" s="133">
        <v>0.02413194444444445</v>
      </c>
      <c r="L25" s="42">
        <v>0.012326388888888888</v>
      </c>
      <c r="M25" s="133">
        <v>0.01180555555555556</v>
      </c>
      <c r="O25" s="129"/>
      <c r="R25" s="219" t="s">
        <v>83</v>
      </c>
      <c r="S25">
        <v>19</v>
      </c>
      <c r="T25">
        <v>23</v>
      </c>
      <c r="U25">
        <v>28</v>
      </c>
      <c r="V25">
        <v>68</v>
      </c>
      <c r="W25" s="127">
        <v>138</v>
      </c>
    </row>
    <row r="26" spans="1:23" ht="15" customHeight="1" thickBot="1">
      <c r="A26" s="223">
        <v>356</v>
      </c>
      <c r="B26" s="5" t="str">
        <f>IF(A26="","",VLOOKUP(A26,'WS Hcap'!$B$4:$D$170,3))</f>
        <v>AUMD</v>
      </c>
      <c r="C26" s="5">
        <v>22</v>
      </c>
      <c r="D26" s="37" t="str">
        <f>IF(A26="","",VLOOKUP(A26,'WS Hcap'!$B$4:$D$170,2))</f>
        <v>Brabazon, Anita</v>
      </c>
      <c r="E26" s="133">
        <v>0.024155092592592596</v>
      </c>
      <c r="F26" s="42">
        <f>IF(A26="","",VLOOKUP(A26,'WS Hcap'!$B$4:$M$170,10))</f>
        <v>0.00920138888888889</v>
      </c>
      <c r="G26" s="133">
        <f t="shared" si="0"/>
        <v>0.014953703703703707</v>
      </c>
      <c r="H26" s="7"/>
      <c r="I26" s="5">
        <v>22</v>
      </c>
      <c r="J26" s="185" t="s">
        <v>251</v>
      </c>
      <c r="K26" s="133">
        <v>0.024525462962962964</v>
      </c>
      <c r="L26" s="42">
        <v>0.01267361111111111</v>
      </c>
      <c r="M26" s="133">
        <v>0.011851851851851855</v>
      </c>
      <c r="O26" s="129"/>
      <c r="R26" s="221" t="s">
        <v>100</v>
      </c>
      <c r="S26">
        <v>51</v>
      </c>
      <c r="T26">
        <v>150</v>
      </c>
      <c r="U26">
        <v>150</v>
      </c>
      <c r="V26">
        <v>150</v>
      </c>
      <c r="W26" s="127">
        <v>501</v>
      </c>
    </row>
    <row r="27" spans="1:18" ht="15" customHeight="1" thickTop="1">
      <c r="A27" s="223">
        <v>569</v>
      </c>
      <c r="B27" s="5" t="str">
        <f>IF(A27="","",VLOOKUP(A27,'WS Hcap'!$B$4:$D$170,3))</f>
        <v>TR</v>
      </c>
      <c r="C27" s="5">
        <v>23</v>
      </c>
      <c r="D27" s="37" t="str">
        <f>IF(A27="","",VLOOKUP(A27,'WS Hcap'!$B$4:$D$170,2))</f>
        <v>Tyler, Amy</v>
      </c>
      <c r="E27" s="133">
        <v>0.02416666666666667</v>
      </c>
      <c r="F27" s="42">
        <f>IF(A27="","",VLOOKUP(A27,'WS Hcap'!$B$4:$M$170,10))</f>
        <v>0.00920138888888889</v>
      </c>
      <c r="G27" s="133">
        <f t="shared" si="0"/>
        <v>0.01496527777777778</v>
      </c>
      <c r="H27" s="7"/>
      <c r="I27" s="5">
        <v>23</v>
      </c>
      <c r="J27" s="185" t="s">
        <v>231</v>
      </c>
      <c r="K27" s="133">
        <v>0.024444444444444446</v>
      </c>
      <c r="L27" s="42">
        <v>0.012499999999999999</v>
      </c>
      <c r="M27" s="133">
        <v>0.011944444444444447</v>
      </c>
      <c r="O27" s="129"/>
      <c r="R27" s="162"/>
    </row>
    <row r="28" spans="1:18" ht="15" customHeight="1">
      <c r="A28" s="223">
        <v>570</v>
      </c>
      <c r="B28" s="5" t="str">
        <f>IF(A28="","",VLOOKUP(A28,'WS Hcap'!$B$4:$D$170,3))</f>
        <v>SK</v>
      </c>
      <c r="C28" s="5">
        <v>24</v>
      </c>
      <c r="D28" s="37" t="str">
        <f>IF(A28="","",VLOOKUP(A28,'WS Hcap'!$B$4:$D$170,2))</f>
        <v>Walbank, Mark</v>
      </c>
      <c r="E28" s="133">
        <v>0.024178240740740743</v>
      </c>
      <c r="F28" s="42">
        <f>IF(A28="","",VLOOKUP(A28,'WS Hcap'!$B$4:$M$170,10))</f>
        <v>0.011631944444444445</v>
      </c>
      <c r="G28" s="133">
        <f t="shared" si="0"/>
        <v>0.012546296296296298</v>
      </c>
      <c r="H28" s="7"/>
      <c r="I28" s="5">
        <v>24</v>
      </c>
      <c r="J28" s="185" t="s">
        <v>172</v>
      </c>
      <c r="K28" s="133">
        <v>0.02306712962962963</v>
      </c>
      <c r="L28" s="42">
        <v>0.011111111111111112</v>
      </c>
      <c r="M28" s="133">
        <v>0.011956018518518517</v>
      </c>
      <c r="O28" s="129"/>
      <c r="R28" s="163"/>
    </row>
    <row r="29" spans="1:15" ht="15" customHeight="1">
      <c r="A29" s="223">
        <v>382</v>
      </c>
      <c r="B29" s="5" t="str">
        <f>IF(A29="","",VLOOKUP(A29,'WS Hcap'!$B$4:$D$170,3))</f>
        <v>IPD</v>
      </c>
      <c r="C29" s="5">
        <v>25</v>
      </c>
      <c r="D29" s="37" t="str">
        <f>IF(A29="","",VLOOKUP(A29,'WS Hcap'!$B$4:$D$170,2))</f>
        <v>Dungworth, Joseph</v>
      </c>
      <c r="E29" s="133">
        <v>0.02420138888888889</v>
      </c>
      <c r="F29" s="42">
        <f>IF(A29="","",VLOOKUP(A29,'WS Hcap'!$B$4:$M$170,10))</f>
        <v>0.013368055555555557</v>
      </c>
      <c r="G29" s="133">
        <f t="shared" si="0"/>
        <v>0.010833333333333334</v>
      </c>
      <c r="H29" s="7"/>
      <c r="I29" s="5">
        <v>25</v>
      </c>
      <c r="J29" s="185" t="s">
        <v>98</v>
      </c>
      <c r="K29" s="133">
        <v>0.023958333333333335</v>
      </c>
      <c r="L29" s="42">
        <v>0.011979166666666666</v>
      </c>
      <c r="M29" s="133">
        <v>0.01197916666666667</v>
      </c>
      <c r="O29" s="129"/>
    </row>
    <row r="30" spans="1:15" ht="15" customHeight="1">
      <c r="A30" s="223">
        <v>399</v>
      </c>
      <c r="B30" s="5" t="str">
        <f>IF(A30="","",VLOOKUP(A30,'WS Hcap'!$B$4:$D$170,3))</f>
        <v>JA</v>
      </c>
      <c r="C30" s="5">
        <v>26</v>
      </c>
      <c r="D30" s="37" t="str">
        <f>IF(A30="","",VLOOKUP(A30,'WS Hcap'!$B$4:$D$170,2))</f>
        <v>French, Alison</v>
      </c>
      <c r="E30" s="133">
        <v>0.024212962962962967</v>
      </c>
      <c r="F30" s="42">
        <f>IF(A30="","",VLOOKUP(A30,'WS Hcap'!$B$4:$M$170,10))</f>
        <v>0.00954861111111111</v>
      </c>
      <c r="G30" s="133">
        <f t="shared" si="0"/>
        <v>0.014664351851851857</v>
      </c>
      <c r="H30" s="7"/>
      <c r="I30" s="5">
        <v>26</v>
      </c>
      <c r="J30" s="185" t="s">
        <v>242</v>
      </c>
      <c r="K30" s="133">
        <v>0.02413194444444445</v>
      </c>
      <c r="L30" s="42">
        <v>0.012152777777777778</v>
      </c>
      <c r="M30" s="133">
        <v>0.011979166666666671</v>
      </c>
      <c r="O30" s="129"/>
    </row>
    <row r="31" spans="1:15" ht="15" customHeight="1">
      <c r="A31" s="223">
        <v>561</v>
      </c>
      <c r="B31" s="5" t="str">
        <f>IF(A31="","",VLOOKUP(A31,'WS Hcap'!$B$4:$D$170,3))</f>
        <v>GAL</v>
      </c>
      <c r="C31" s="5">
        <v>27</v>
      </c>
      <c r="D31" s="37" t="str">
        <f>IF(A31="","",VLOOKUP(A31,'WS Hcap'!$B$4:$D$170,2))</f>
        <v>Stobbart, Joanne</v>
      </c>
      <c r="E31" s="133">
        <v>0.02422453703703704</v>
      </c>
      <c r="F31" s="42">
        <f>IF(A31="","",VLOOKUP(A31,'WS Hcap'!$B$4:$M$170,10))</f>
        <v>0.006597222222222222</v>
      </c>
      <c r="G31" s="133">
        <f t="shared" si="0"/>
        <v>0.017627314814814818</v>
      </c>
      <c r="H31" s="7"/>
      <c r="I31" s="5">
        <v>27</v>
      </c>
      <c r="J31" s="185" t="s">
        <v>164</v>
      </c>
      <c r="K31" s="133">
        <v>0.025034722222222222</v>
      </c>
      <c r="L31" s="42">
        <v>0.01267361111111111</v>
      </c>
      <c r="M31" s="133">
        <v>0.012361111111111113</v>
      </c>
      <c r="O31" s="129"/>
    </row>
    <row r="32" spans="1:15" ht="15" customHeight="1">
      <c r="A32" s="223">
        <v>385</v>
      </c>
      <c r="B32" s="5" t="str">
        <f>IF(A32="","",VLOOKUP(A32,'WS Hcap'!$B$4:$D$170,3))</f>
        <v>TR</v>
      </c>
      <c r="C32" s="5">
        <v>28</v>
      </c>
      <c r="D32" s="37" t="str">
        <f>IF(A32="","",VLOOKUP(A32,'WS Hcap'!$B$4:$D$170,2))</f>
        <v>Fairbairn, Martin</v>
      </c>
      <c r="E32" s="133">
        <v>0.02422453703703704</v>
      </c>
      <c r="F32" s="42">
        <f>IF(A32="","",VLOOKUP(A32,'WS Hcap'!$B$4:$M$170,10))</f>
        <v>0.013020833333333334</v>
      </c>
      <c r="G32" s="133">
        <f t="shared" si="0"/>
        <v>0.011203703703703707</v>
      </c>
      <c r="H32" s="7"/>
      <c r="I32" s="5">
        <v>28</v>
      </c>
      <c r="J32" s="185" t="s">
        <v>197</v>
      </c>
      <c r="K32" s="133">
        <v>0.02459490740740741</v>
      </c>
      <c r="L32" s="42">
        <v>0.012152777777777778</v>
      </c>
      <c r="M32" s="133">
        <v>0.012442129629629631</v>
      </c>
      <c r="O32" s="129"/>
    </row>
    <row r="33" spans="1:15" ht="15" customHeight="1">
      <c r="A33" s="223">
        <v>482</v>
      </c>
      <c r="B33" s="5" t="str">
        <f>IF(A33="","",VLOOKUP(A33,'WS Hcap'!$B$4:$D$170,3))</f>
        <v>JBR</v>
      </c>
      <c r="C33" s="5">
        <v>29</v>
      </c>
      <c r="D33" s="37" t="str">
        <f>IF(A33="","",VLOOKUP(A33,'WS Hcap'!$B$4:$D$170,2))</f>
        <v>Norvell, Paul</v>
      </c>
      <c r="E33" s="133">
        <v>0.024236111111111115</v>
      </c>
      <c r="F33" s="42">
        <f>IF(A33="","",VLOOKUP(A33,'WS Hcap'!$B$4:$M$170,10))</f>
        <v>0.013888888888888888</v>
      </c>
      <c r="G33" s="133">
        <f t="shared" si="0"/>
        <v>0.010347222222222226</v>
      </c>
      <c r="H33" s="7"/>
      <c r="I33" s="5">
        <v>29</v>
      </c>
      <c r="J33" s="185" t="s">
        <v>185</v>
      </c>
      <c r="K33" s="133">
        <v>0.02476851851851852</v>
      </c>
      <c r="L33" s="42">
        <v>0.012326388888888888</v>
      </c>
      <c r="M33" s="133">
        <v>0.012442129629629631</v>
      </c>
      <c r="O33" s="129"/>
    </row>
    <row r="34" spans="1:15" ht="15" customHeight="1">
      <c r="A34" s="223">
        <v>344</v>
      </c>
      <c r="B34" s="5" t="str">
        <f>IF(A34="","",VLOOKUP(A34,'WS Hcap'!$B$4:$D$170,3))</f>
        <v>SM</v>
      </c>
      <c r="C34" s="5">
        <v>30</v>
      </c>
      <c r="D34" s="37" t="str">
        <f>IF(A34="","",VLOOKUP(A34,'WS Hcap'!$B$4:$D$170,2))</f>
        <v>Auld, Kerry</v>
      </c>
      <c r="E34" s="133">
        <v>0.024247685185185188</v>
      </c>
      <c r="F34" s="42">
        <f>IF(A34="","",VLOOKUP(A34,'WS Hcap'!$B$4:$M$170,10))</f>
        <v>0.008159722222222223</v>
      </c>
      <c r="G34" s="133">
        <f t="shared" si="0"/>
        <v>0.016087962962962964</v>
      </c>
      <c r="H34" s="7"/>
      <c r="I34" s="5">
        <v>30</v>
      </c>
      <c r="J34" s="185" t="s">
        <v>181</v>
      </c>
      <c r="K34" s="133">
        <v>0.024444444444444446</v>
      </c>
      <c r="L34" s="42">
        <v>0.011979166666666666</v>
      </c>
      <c r="M34" s="133">
        <v>0.01246527777777778</v>
      </c>
      <c r="O34" s="129"/>
    </row>
    <row r="35" spans="1:15" ht="15" customHeight="1">
      <c r="A35" s="223">
        <v>365</v>
      </c>
      <c r="B35" s="5" t="str">
        <f>IF(A35="","",VLOOKUP(A35,'WS Hcap'!$B$4:$D$170,3))</f>
        <v>DMR</v>
      </c>
      <c r="C35" s="5">
        <v>31</v>
      </c>
      <c r="D35" s="37" t="str">
        <f>IF(A35="","",VLOOKUP(A35,'WS Hcap'!$B$4:$D$170,2))</f>
        <v>Butler, Lynn</v>
      </c>
      <c r="E35" s="133">
        <v>0.02425925925925926</v>
      </c>
      <c r="F35" s="42">
        <f>IF(A35="","",VLOOKUP(A35,'WS Hcap'!$B$4:$M$170,10))</f>
        <v>0.007465277777777778</v>
      </c>
      <c r="G35" s="133">
        <f t="shared" si="0"/>
        <v>0.016793981481481483</v>
      </c>
      <c r="H35" s="7"/>
      <c r="I35" s="5">
        <v>31</v>
      </c>
      <c r="J35" s="185" t="s">
        <v>47</v>
      </c>
      <c r="K35" s="133">
        <v>0.024178240740740743</v>
      </c>
      <c r="L35" s="42">
        <v>0.011631944444444445</v>
      </c>
      <c r="M35" s="133">
        <v>0.012546296296296298</v>
      </c>
      <c r="O35" s="129"/>
    </row>
    <row r="36" spans="1:15" ht="15" customHeight="1">
      <c r="A36" s="223">
        <v>341</v>
      </c>
      <c r="B36" s="5" t="str">
        <f>IF(A36="","",VLOOKUP(A36,'WS Hcap'!$B$4:$D$170,3))</f>
        <v>KK</v>
      </c>
      <c r="C36" s="5">
        <v>32</v>
      </c>
      <c r="D36" s="37" t="str">
        <f>IF(A36="","",VLOOKUP(A36,'WS Hcap'!$B$4:$D$170,2))</f>
        <v>Adams, Niamh</v>
      </c>
      <c r="E36" s="133">
        <v>0.02425925925925926</v>
      </c>
      <c r="F36" s="42">
        <f>IF(A36="","",VLOOKUP(A36,'WS Hcap'!$B$4:$M$170,10))</f>
        <v>0.01267361111111111</v>
      </c>
      <c r="G36" s="133">
        <f t="shared" si="0"/>
        <v>0.011585648148148152</v>
      </c>
      <c r="H36" s="7"/>
      <c r="I36" s="5">
        <v>32</v>
      </c>
      <c r="J36" s="185" t="s">
        <v>244</v>
      </c>
      <c r="K36" s="133">
        <v>0.0196875</v>
      </c>
      <c r="L36" s="42">
        <v>0.006944444444444444</v>
      </c>
      <c r="M36" s="133">
        <v>0.012743055555555556</v>
      </c>
      <c r="O36" s="129"/>
    </row>
    <row r="37" spans="1:15" ht="15" customHeight="1">
      <c r="A37" s="223">
        <v>362</v>
      </c>
      <c r="B37" s="5" t="str">
        <f>IF(A37="","",VLOOKUP(A37,'WS Hcap'!$B$4:$D$170,3))</f>
        <v>KK</v>
      </c>
      <c r="C37" s="5">
        <v>33</v>
      </c>
      <c r="D37" s="37" t="str">
        <f>IF(A37="","",VLOOKUP(A37,'WS Hcap'!$B$4:$D$170,2))</f>
        <v>Bryce, George</v>
      </c>
      <c r="E37" s="133">
        <v>0.024270833333333335</v>
      </c>
      <c r="F37" s="42">
        <f>IF(A37="","",VLOOKUP(A37,'WS Hcap'!$B$4:$M$170,10))</f>
        <v>0.013020833333333334</v>
      </c>
      <c r="G37" s="133">
        <f t="shared" si="0"/>
        <v>0.011250000000000001</v>
      </c>
      <c r="H37" s="7"/>
      <c r="I37" s="5">
        <v>33</v>
      </c>
      <c r="J37" s="185" t="s">
        <v>157</v>
      </c>
      <c r="K37" s="133">
        <v>0.023865740740740743</v>
      </c>
      <c r="L37" s="42">
        <v>0.011111111111111112</v>
      </c>
      <c r="M37" s="133">
        <v>0.012754629629629631</v>
      </c>
      <c r="O37" s="129"/>
    </row>
    <row r="38" spans="1:15" ht="15" customHeight="1">
      <c r="A38" s="223">
        <v>363</v>
      </c>
      <c r="B38" s="5" t="str">
        <f>IF(A38="","",VLOOKUP(A38,'WS Hcap'!$B$4:$D$170,3))</f>
        <v>KK</v>
      </c>
      <c r="C38" s="5">
        <v>34</v>
      </c>
      <c r="D38" s="37" t="str">
        <f>IF(A38="","",VLOOKUP(A38,'WS Hcap'!$B$4:$D$170,2))</f>
        <v>Bryce, Karl</v>
      </c>
      <c r="E38" s="133">
        <v>0.02428240740740741</v>
      </c>
      <c r="F38" s="42">
        <f>IF(A38="","",VLOOKUP(A38,'WS Hcap'!$B$4:$M$170,10))</f>
        <v>0.013888888888888888</v>
      </c>
      <c r="G38" s="133">
        <f t="shared" si="0"/>
        <v>0.01039351851851852</v>
      </c>
      <c r="H38" s="7"/>
      <c r="I38" s="5">
        <v>34</v>
      </c>
      <c r="J38" s="185" t="s">
        <v>28</v>
      </c>
      <c r="K38" s="133">
        <v>0.024340277777777777</v>
      </c>
      <c r="L38" s="42">
        <v>0.011284722222222222</v>
      </c>
      <c r="M38" s="133">
        <v>0.013055555555555555</v>
      </c>
      <c r="O38" s="129"/>
    </row>
    <row r="39" spans="1:15" ht="15" customHeight="1">
      <c r="A39" s="223">
        <v>361</v>
      </c>
      <c r="B39" s="5" t="str">
        <f>IF(A39="","",VLOOKUP(A39,'WS Hcap'!$B$4:$D$170,3))</f>
        <v>AA</v>
      </c>
      <c r="C39" s="5">
        <v>35</v>
      </c>
      <c r="D39" s="37" t="str">
        <f>IF(A39="","",VLOOKUP(A39,'WS Hcap'!$B$4:$D$170,2))</f>
        <v>Browning, Sue</v>
      </c>
      <c r="E39" s="133">
        <v>0.024340277777777777</v>
      </c>
      <c r="F39" s="42">
        <f>IF(A39="","",VLOOKUP(A39,'WS Hcap'!$B$4:$M$170,10))</f>
        <v>0.011284722222222222</v>
      </c>
      <c r="G39" s="133">
        <f t="shared" si="0"/>
        <v>0.013055555555555555</v>
      </c>
      <c r="H39" s="7"/>
      <c r="I39" s="5">
        <v>35</v>
      </c>
      <c r="J39" s="185" t="s">
        <v>118</v>
      </c>
      <c r="K39" s="133">
        <v>0.02454861111111111</v>
      </c>
      <c r="L39" s="42">
        <v>0.011284722222222222</v>
      </c>
      <c r="M39" s="133">
        <v>0.01326388888888889</v>
      </c>
      <c r="O39" s="129"/>
    </row>
    <row r="40" spans="1:15" ht="15" customHeight="1">
      <c r="A40" s="223">
        <v>351</v>
      </c>
      <c r="B40" s="5" t="str">
        <f>IF(A40="","",VLOOKUP(A40,'WS Hcap'!$B$4:$D$170,3))</f>
        <v>BB</v>
      </c>
      <c r="C40" s="5">
        <v>36</v>
      </c>
      <c r="D40" s="37" t="str">
        <f>IF(A40="","",VLOOKUP(A40,'WS Hcap'!$B$4:$D$170,2))</f>
        <v>Bell, Alex</v>
      </c>
      <c r="E40" s="133">
        <v>0.024351851851851854</v>
      </c>
      <c r="F40" s="42">
        <f>IF(A40="","",VLOOKUP(A40,'WS Hcap'!$B$4:$M$170,10))</f>
        <v>0.010416666666666666</v>
      </c>
      <c r="G40" s="133">
        <f t="shared" si="0"/>
        <v>0.013935185185185188</v>
      </c>
      <c r="H40" s="7"/>
      <c r="I40" s="5">
        <v>36</v>
      </c>
      <c r="J40" s="185" t="s">
        <v>140</v>
      </c>
      <c r="K40" s="133">
        <v>0.02488425925925926</v>
      </c>
      <c r="L40" s="42">
        <v>0.011458333333333334</v>
      </c>
      <c r="M40" s="133">
        <v>0.013425925925925924</v>
      </c>
      <c r="O40" s="129"/>
    </row>
    <row r="41" spans="1:15" ht="15" customHeight="1">
      <c r="A41" s="223">
        <v>455</v>
      </c>
      <c r="B41" s="5" t="str">
        <f>IF(A41="","",VLOOKUP(A41,'WS Hcap'!$B$4:$D$170,3))</f>
        <v>BGT</v>
      </c>
      <c r="C41" s="5">
        <v>37</v>
      </c>
      <c r="D41" s="37" t="str">
        <f>IF(A41="","",VLOOKUP(A41,'WS Hcap'!$B$4:$D$170,2))</f>
        <v>Gorvett, Nigel</v>
      </c>
      <c r="E41" s="133">
        <v>0.024363425925925927</v>
      </c>
      <c r="F41" s="42">
        <f>IF(A41="","",VLOOKUP(A41,'WS Hcap'!$B$4:$M$170,10))</f>
        <v>0.013020833333333334</v>
      </c>
      <c r="G41" s="133">
        <f t="shared" si="0"/>
        <v>0.011342592592592593</v>
      </c>
      <c r="H41" s="7"/>
      <c r="I41" s="5">
        <v>37</v>
      </c>
      <c r="J41" s="185" t="s">
        <v>142</v>
      </c>
      <c r="K41" s="133">
        <v>0.02497685185185185</v>
      </c>
      <c r="L41" s="42">
        <v>0.011458333333333334</v>
      </c>
      <c r="M41" s="133">
        <v>0.013518518518518517</v>
      </c>
      <c r="O41" s="129"/>
    </row>
    <row r="42" spans="1:15" ht="15" customHeight="1">
      <c r="A42" s="223">
        <v>489</v>
      </c>
      <c r="B42" s="5" t="str">
        <f>IF(A42="","",VLOOKUP(A42,'WS Hcap'!$B$4:$D$170,3))</f>
        <v>SB</v>
      </c>
      <c r="C42" s="5">
        <v>38</v>
      </c>
      <c r="D42" s="37" t="str">
        <f>IF(A42="","",VLOOKUP(A42,'WS Hcap'!$B$4:$D$170,2))</f>
        <v>Rudkin, Mark</v>
      </c>
      <c r="E42" s="133">
        <v>0.024386574074074074</v>
      </c>
      <c r="F42" s="42">
        <f>IF(A42="","",VLOOKUP(A42,'WS Hcap'!$B$4:$M$170,10))</f>
        <v>0.01267361111111111</v>
      </c>
      <c r="G42" s="133">
        <f t="shared" si="0"/>
        <v>0.011712962962962965</v>
      </c>
      <c r="H42" s="7"/>
      <c r="I42" s="5">
        <v>38</v>
      </c>
      <c r="J42" s="185" t="s">
        <v>230</v>
      </c>
      <c r="K42" s="133">
        <v>0.023287037037037037</v>
      </c>
      <c r="L42" s="42">
        <v>0.009722222222222222</v>
      </c>
      <c r="M42" s="133">
        <v>0.013564814814814814</v>
      </c>
      <c r="O42" s="129"/>
    </row>
    <row r="43" spans="1:15" ht="15" customHeight="1">
      <c r="A43" s="223">
        <v>364</v>
      </c>
      <c r="B43" s="5" t="str">
        <f>IF(A43="","",VLOOKUP(A43,'WS Hcap'!$B$4:$D$170,3))</f>
        <v>KK</v>
      </c>
      <c r="C43" s="5">
        <v>39</v>
      </c>
      <c r="D43" s="37" t="str">
        <f>IF(A43="","",VLOOKUP(A43,'WS Hcap'!$B$4:$D$170,2))</f>
        <v>Bryce, Kimberley</v>
      </c>
      <c r="E43" s="133">
        <v>0.024398148148148148</v>
      </c>
      <c r="F43" s="42">
        <f>IF(A43="","",VLOOKUP(A43,'WS Hcap'!$B$4:$M$170,10))</f>
        <v>0.012847222222222223</v>
      </c>
      <c r="G43" s="133">
        <f t="shared" si="0"/>
        <v>0.011550925925925925</v>
      </c>
      <c r="H43" s="7"/>
      <c r="I43" s="5">
        <v>39</v>
      </c>
      <c r="J43" s="185" t="s">
        <v>26</v>
      </c>
      <c r="K43" s="133">
        <v>0.024479166666666666</v>
      </c>
      <c r="L43" s="42">
        <v>0.01076388888888889</v>
      </c>
      <c r="M43" s="133">
        <v>0.013715277777777776</v>
      </c>
      <c r="O43" s="129"/>
    </row>
    <row r="44" spans="1:15" ht="15" customHeight="1">
      <c r="A44" s="223">
        <v>384</v>
      </c>
      <c r="B44" s="5" t="str">
        <f>IF(A44="","",VLOOKUP(A44,'WS Hcap'!$B$4:$D$170,3))</f>
        <v>JBR</v>
      </c>
      <c r="C44" s="5">
        <v>40</v>
      </c>
      <c r="D44" s="37" t="str">
        <f>IF(A44="","",VLOOKUP(A44,'WS Hcap'!$B$4:$D$170,2))</f>
        <v>Ellis, Carly</v>
      </c>
      <c r="E44" s="133">
        <v>0.02440972222222222</v>
      </c>
      <c r="F44" s="42">
        <f>IF(A44="","",VLOOKUP(A44,'WS Hcap'!$B$4:$M$170,10))</f>
        <v>0.012847222222222223</v>
      </c>
      <c r="G44" s="133">
        <f t="shared" si="0"/>
        <v>0.011562499999999998</v>
      </c>
      <c r="H44" s="7"/>
      <c r="I44" s="5">
        <v>40</v>
      </c>
      <c r="J44" s="185" t="s">
        <v>95</v>
      </c>
      <c r="K44" s="133">
        <v>0.024432870370370372</v>
      </c>
      <c r="L44" s="42">
        <v>0.010590277777777777</v>
      </c>
      <c r="M44" s="133">
        <v>0.013842592592592596</v>
      </c>
      <c r="O44" s="129"/>
    </row>
    <row r="45" spans="1:15" ht="15" customHeight="1">
      <c r="A45" s="223">
        <v>388</v>
      </c>
      <c r="B45" s="5" t="str">
        <f>IF(A45="","",VLOOKUP(A45,'WS Hcap'!$B$4:$D$170,3))</f>
        <v>CM</v>
      </c>
      <c r="C45" s="5">
        <v>41</v>
      </c>
      <c r="D45" s="37" t="str">
        <f>IF(A45="","",VLOOKUP(A45,'WS Hcap'!$B$4:$D$170,2))</f>
        <v>Falkous, Lesley</v>
      </c>
      <c r="E45" s="133">
        <v>0.024421296296296295</v>
      </c>
      <c r="F45" s="42">
        <f>IF(A45="","",VLOOKUP(A45,'WS Hcap'!$B$4:$M$170,10))</f>
        <v>0.007291666666666666</v>
      </c>
      <c r="G45" s="133">
        <f t="shared" si="0"/>
        <v>0.01712962962962963</v>
      </c>
      <c r="H45" s="7"/>
      <c r="I45" s="5">
        <v>41</v>
      </c>
      <c r="J45" s="185" t="s">
        <v>65</v>
      </c>
      <c r="K45" s="133">
        <v>0.024872685185185185</v>
      </c>
      <c r="L45" s="42">
        <v>0.010937500000000001</v>
      </c>
      <c r="M45" s="133">
        <v>0.013935185185185184</v>
      </c>
      <c r="O45" s="129"/>
    </row>
    <row r="46" spans="1:15" ht="15" customHeight="1">
      <c r="A46" s="223">
        <v>560</v>
      </c>
      <c r="B46" s="5" t="str">
        <f>IF(A46="","",VLOOKUP(A46,'WS Hcap'!$B$4:$D$170,3))</f>
        <v>CC</v>
      </c>
      <c r="C46" s="5">
        <v>42</v>
      </c>
      <c r="D46" s="37" t="str">
        <f>IF(A46="","",VLOOKUP(A46,'WS Hcap'!$B$4:$D$170,2))</f>
        <v>Stewart, Janice</v>
      </c>
      <c r="E46" s="133">
        <v>0.024432870370370372</v>
      </c>
      <c r="F46" s="42">
        <f>IF(A46="","",VLOOKUP(A46,'WS Hcap'!$B$4:$M$170,10))</f>
        <v>0.010590277777777777</v>
      </c>
      <c r="G46" s="133">
        <f t="shared" si="0"/>
        <v>0.013842592592592596</v>
      </c>
      <c r="H46" s="7"/>
      <c r="I46" s="5">
        <v>42</v>
      </c>
      <c r="J46" s="185" t="s">
        <v>184</v>
      </c>
      <c r="K46" s="133">
        <v>0.024351851851851854</v>
      </c>
      <c r="L46" s="42">
        <v>0.010416666666666666</v>
      </c>
      <c r="M46" s="133">
        <v>0.013935185185185188</v>
      </c>
      <c r="O46" s="129"/>
    </row>
    <row r="47" spans="1:15" ht="15" customHeight="1">
      <c r="A47" s="223">
        <v>479</v>
      </c>
      <c r="B47" s="5" t="str">
        <f>IF(A47="","",VLOOKUP(A47,'WS Hcap'!$B$4:$D$170,3))</f>
        <v>SK</v>
      </c>
      <c r="C47" s="5">
        <v>43</v>
      </c>
      <c r="D47" s="37" t="str">
        <f>IF(A47="","",VLOOKUP(A47,'WS Hcap'!$B$4:$D$170,2))</f>
        <v>Morris, Shaun</v>
      </c>
      <c r="E47" s="133">
        <v>0.024444444444444446</v>
      </c>
      <c r="F47" s="42">
        <f>IF(A47="","",VLOOKUP(A47,'WS Hcap'!$B$4:$M$170,10))</f>
        <v>0.012499999999999999</v>
      </c>
      <c r="G47" s="133">
        <f t="shared" si="0"/>
        <v>0.011944444444444447</v>
      </c>
      <c r="H47" s="7"/>
      <c r="I47" s="5">
        <v>43</v>
      </c>
      <c r="J47" s="185" t="s">
        <v>211</v>
      </c>
      <c r="K47" s="133">
        <v>0.024583333333333332</v>
      </c>
      <c r="L47" s="42">
        <v>0.010590277777777777</v>
      </c>
      <c r="M47" s="133">
        <v>0.013993055555555555</v>
      </c>
      <c r="O47" s="129"/>
    </row>
    <row r="48" spans="1:15" ht="15" customHeight="1">
      <c r="A48" s="223">
        <v>371</v>
      </c>
      <c r="B48" s="5" t="str">
        <f>IF(A48="","",VLOOKUP(A48,'WS Hcap'!$B$4:$D$170,3))</f>
        <v>BB</v>
      </c>
      <c r="C48" s="5">
        <v>44</v>
      </c>
      <c r="D48" s="37" t="str">
        <f>IF(A48="","",VLOOKUP(A48,'WS Hcap'!$B$4:$D$170,2))</f>
        <v>Courtney, Nikki</v>
      </c>
      <c r="E48" s="133">
        <v>0.024444444444444446</v>
      </c>
      <c r="F48" s="42">
        <f>IF(A48="","",VLOOKUP(A48,'WS Hcap'!$B$4:$M$170,10))</f>
        <v>0.011979166666666666</v>
      </c>
      <c r="G48" s="133">
        <f t="shared" si="0"/>
        <v>0.01246527777777778</v>
      </c>
      <c r="I48" s="5">
        <v>44</v>
      </c>
      <c r="J48" s="185" t="s">
        <v>31</v>
      </c>
      <c r="K48" s="133">
        <v>0.024074074074074078</v>
      </c>
      <c r="L48" s="42">
        <v>0.009895833333333333</v>
      </c>
      <c r="M48" s="133">
        <v>0.014178240740740745</v>
      </c>
      <c r="O48" s="129"/>
    </row>
    <row r="49" spans="1:15" ht="15" customHeight="1">
      <c r="A49" s="223">
        <v>377</v>
      </c>
      <c r="B49" s="5" t="str">
        <f>IF(A49="","",VLOOKUP(A49,'WS Hcap'!$B$4:$D$170,3))</f>
        <v>SSG</v>
      </c>
      <c r="C49" s="5">
        <v>45</v>
      </c>
      <c r="D49" s="37" t="str">
        <f>IF(A49="","",VLOOKUP(A49,'WS Hcap'!$B$4:$D$170,2))</f>
        <v>Dickinson, Luke</v>
      </c>
      <c r="E49" s="133">
        <v>0.02445601851851852</v>
      </c>
      <c r="F49" s="42">
        <f>IF(A49="","",VLOOKUP(A49,'WS Hcap'!$B$4:$M$170,10))</f>
        <v>0.012847222222222223</v>
      </c>
      <c r="G49" s="133">
        <f t="shared" si="0"/>
        <v>0.011608796296296296</v>
      </c>
      <c r="I49" s="5">
        <v>45</v>
      </c>
      <c r="J49" s="185" t="s">
        <v>225</v>
      </c>
      <c r="K49" s="133">
        <v>0.023958333333333335</v>
      </c>
      <c r="L49" s="42">
        <v>0.009375</v>
      </c>
      <c r="M49" s="133">
        <v>0.014583333333333335</v>
      </c>
      <c r="O49" s="129"/>
    </row>
    <row r="50" spans="1:15" ht="15" customHeight="1">
      <c r="A50" s="223">
        <v>468</v>
      </c>
      <c r="B50" s="5" t="str">
        <f>IF(A50="","",VLOOKUP(A50,'WS Hcap'!$B$4:$D$170,3))</f>
        <v>xxx</v>
      </c>
      <c r="C50" s="5">
        <v>46</v>
      </c>
      <c r="D50" s="37" t="str">
        <f>IF(A50="","",VLOOKUP(A50,'WS Hcap'!$B$4:$D$170,2))</f>
        <v>Landers, Stephanie</v>
      </c>
      <c r="E50" s="133">
        <v>0.024467592592592593</v>
      </c>
      <c r="F50" s="42">
        <f>IF(A50="","",VLOOKUP(A50,'WS Hcap'!$B$4:$M$170,10))</f>
        <v>0.007291666666666666</v>
      </c>
      <c r="G50" s="133">
        <f t="shared" si="0"/>
        <v>0.017175925925925928</v>
      </c>
      <c r="I50" s="5">
        <v>46</v>
      </c>
      <c r="J50" s="185" t="s">
        <v>155</v>
      </c>
      <c r="K50" s="133">
        <v>0.02525462962962963</v>
      </c>
      <c r="L50" s="42">
        <v>0.010590277777777777</v>
      </c>
      <c r="M50" s="133">
        <v>0.014664351851851854</v>
      </c>
      <c r="O50" s="129"/>
    </row>
    <row r="51" spans="1:15" ht="15" customHeight="1">
      <c r="A51" s="223">
        <v>469</v>
      </c>
      <c r="B51" s="5" t="str">
        <f>IF(A51="","",VLOOKUP(A51,'WS Hcap'!$B$4:$D$170,3))</f>
        <v>GAL</v>
      </c>
      <c r="C51" s="5">
        <v>47</v>
      </c>
      <c r="D51" s="37" t="str">
        <f>IF(A51="","",VLOOKUP(A51,'WS Hcap'!$B$4:$D$170,2))</f>
        <v>Lemin, Julie</v>
      </c>
      <c r="E51" s="133">
        <v>0.024479166666666666</v>
      </c>
      <c r="F51" s="42">
        <f>IF(A51="","",VLOOKUP(A51,'WS Hcap'!$B$4:$M$170,10))</f>
        <v>0.01076388888888889</v>
      </c>
      <c r="G51" s="133">
        <f t="shared" si="0"/>
        <v>0.013715277777777776</v>
      </c>
      <c r="I51" s="5">
        <v>47</v>
      </c>
      <c r="J51" s="185" t="s">
        <v>61</v>
      </c>
      <c r="K51" s="133">
        <v>0.024212962962962967</v>
      </c>
      <c r="L51" s="42">
        <v>0.00954861111111111</v>
      </c>
      <c r="M51" s="133">
        <v>0.014664351851851857</v>
      </c>
      <c r="O51" s="129"/>
    </row>
    <row r="52" spans="1:15" ht="15" customHeight="1">
      <c r="A52" s="223">
        <v>583</v>
      </c>
      <c r="B52" s="5" t="str">
        <f>IF(A52="","",VLOOKUP(A52,'WS Hcap'!$B$4:$D$170,3))</f>
        <v>xxx</v>
      </c>
      <c r="C52" s="5">
        <v>48</v>
      </c>
      <c r="D52" s="37" t="str">
        <f>IF(A52="","",VLOOKUP(A52,'WS Hcap'!$B$4:$D$170,2))</f>
        <v>Green, James</v>
      </c>
      <c r="E52" s="133">
        <v>0.024525462962962964</v>
      </c>
      <c r="F52" s="42">
        <f>IF(A52="","",VLOOKUP(A52,'WS Hcap'!$B$4:$M$170,10))</f>
        <v>0.01267361111111111</v>
      </c>
      <c r="G52" s="133">
        <f t="shared" si="0"/>
        <v>0.011851851851851855</v>
      </c>
      <c r="I52" s="5">
        <v>48</v>
      </c>
      <c r="J52" s="185" t="s">
        <v>194</v>
      </c>
      <c r="K52" s="133">
        <v>0.026145833333333337</v>
      </c>
      <c r="L52" s="42">
        <v>0.011458333333333334</v>
      </c>
      <c r="M52" s="133">
        <v>0.014687500000000003</v>
      </c>
      <c r="O52" s="129"/>
    </row>
    <row r="53" spans="1:15" ht="15" customHeight="1">
      <c r="A53" s="223">
        <v>391</v>
      </c>
      <c r="B53" s="5" t="str">
        <f>IF(A53="","",VLOOKUP(A53,'WS Hcap'!$B$4:$D$170,3))</f>
        <v>CM</v>
      </c>
      <c r="C53" s="5">
        <v>49</v>
      </c>
      <c r="D53" s="37" t="str">
        <f>IF(A53="","",VLOOKUP(A53,'WS Hcap'!$B$4:$D$170,2))</f>
        <v>Forster, Gwen</v>
      </c>
      <c r="E53" s="133">
        <v>0.02454861111111111</v>
      </c>
      <c r="F53" s="42">
        <f>IF(A53="","",VLOOKUP(A53,'WS Hcap'!$B$4:$M$170,10))</f>
        <v>0.011284722222222222</v>
      </c>
      <c r="G53" s="133">
        <f t="shared" si="0"/>
        <v>0.01326388888888889</v>
      </c>
      <c r="I53" s="5">
        <v>49</v>
      </c>
      <c r="J53" s="185" t="s">
        <v>193</v>
      </c>
      <c r="K53" s="133">
        <v>0.02457175925925926</v>
      </c>
      <c r="L53" s="42">
        <v>0.009722222222222222</v>
      </c>
      <c r="M53" s="133">
        <v>0.014849537037037036</v>
      </c>
      <c r="O53" s="129"/>
    </row>
    <row r="54" spans="1:15" ht="15" customHeight="1">
      <c r="A54" s="223">
        <v>346</v>
      </c>
      <c r="B54" s="5" t="str">
        <f>IF(A54="","",VLOOKUP(A54,'WS Hcap'!$B$4:$D$170,3))</f>
        <v>BGT</v>
      </c>
      <c r="C54" s="5">
        <v>50</v>
      </c>
      <c r="D54" s="37" t="str">
        <f>IF(A54="","",VLOOKUP(A54,'WS Hcap'!$B$4:$D$170,2))</f>
        <v>Barrass, Chloe</v>
      </c>
      <c r="E54" s="133">
        <v>0.02457175925925926</v>
      </c>
      <c r="F54" s="42">
        <f>IF(A54="","",VLOOKUP(A54,'WS Hcap'!$B$4:$M$170,10))</f>
        <v>0.009722222222222222</v>
      </c>
      <c r="G54" s="133">
        <f t="shared" si="0"/>
        <v>0.014849537037037036</v>
      </c>
      <c r="I54" s="5">
        <v>50</v>
      </c>
      <c r="J54" s="185" t="s">
        <v>42</v>
      </c>
      <c r="K54" s="133">
        <v>0.023877314814814816</v>
      </c>
      <c r="L54" s="42">
        <v>0.009027777777777779</v>
      </c>
      <c r="M54" s="133">
        <v>0.014849537037037038</v>
      </c>
      <c r="O54" s="129"/>
    </row>
    <row r="55" spans="1:15" ht="15" customHeight="1">
      <c r="A55" s="223">
        <v>496</v>
      </c>
      <c r="B55" s="5" t="str">
        <f>IF(A55="","",VLOOKUP(A55,'WS Hcap'!$B$4:$D$170,3))</f>
        <v>TSC</v>
      </c>
      <c r="C55" s="5">
        <v>51</v>
      </c>
      <c r="D55" s="37" t="str">
        <f>IF(A55="","",VLOOKUP(A55,'WS Hcap'!$B$4:$D$170,2))</f>
        <v>Southworth, Jade</v>
      </c>
      <c r="E55" s="133">
        <v>0.024583333333333332</v>
      </c>
      <c r="F55" s="42">
        <f>IF(A55="","",VLOOKUP(A55,'WS Hcap'!$B$4:$M$170,10))</f>
        <v>0.010590277777777777</v>
      </c>
      <c r="G55" s="133">
        <f t="shared" si="0"/>
        <v>0.013993055555555555</v>
      </c>
      <c r="I55" s="5">
        <v>51</v>
      </c>
      <c r="J55" s="185" t="s">
        <v>45</v>
      </c>
      <c r="K55" s="133">
        <v>0.026041666666666668</v>
      </c>
      <c r="L55" s="42">
        <v>0.011111111111111112</v>
      </c>
      <c r="M55" s="133">
        <v>0.014930555555555556</v>
      </c>
      <c r="O55" s="129"/>
    </row>
    <row r="56" spans="1:15" ht="15">
      <c r="A56" s="223">
        <v>459</v>
      </c>
      <c r="B56" s="5" t="str">
        <f>IF(A56="","",VLOOKUP(A56,'WS Hcap'!$B$4:$D$170,3))</f>
        <v>SB</v>
      </c>
      <c r="C56" s="5">
        <v>52</v>
      </c>
      <c r="D56" s="37" t="str">
        <f>IF(A56="","",VLOOKUP(A56,'WS Hcap'!$B$4:$D$170,2))</f>
        <v>Hickey, Lucy</v>
      </c>
      <c r="E56" s="133">
        <v>0.02459490740740741</v>
      </c>
      <c r="F56" s="42">
        <f>IF(A56="","",VLOOKUP(A56,'WS Hcap'!$B$4:$M$170,10))</f>
        <v>0.012152777777777778</v>
      </c>
      <c r="G56" s="133">
        <f t="shared" si="0"/>
        <v>0.012442129629629631</v>
      </c>
      <c r="I56" s="5">
        <v>52</v>
      </c>
      <c r="J56" s="185" t="s">
        <v>176</v>
      </c>
      <c r="K56" s="133">
        <v>0.024143518518518522</v>
      </c>
      <c r="L56" s="42">
        <v>0.00920138888888889</v>
      </c>
      <c r="M56" s="133">
        <v>0.014942129629629633</v>
      </c>
      <c r="O56" s="129"/>
    </row>
    <row r="57" spans="1:15" ht="15">
      <c r="A57" s="223">
        <v>565</v>
      </c>
      <c r="B57" s="5" t="str">
        <f>IF(A57="","",VLOOKUP(A57,'WS Hcap'!$B$4:$D$170,3))</f>
        <v>AA</v>
      </c>
      <c r="C57" s="5">
        <v>53</v>
      </c>
      <c r="D57" s="37" t="str">
        <f>IF(A57="","",VLOOKUP(A57,'WS Hcap'!$B$4:$D$170,2))</f>
        <v>Tonkin, Craig</v>
      </c>
      <c r="E57" s="133">
        <v>0.024652777777777777</v>
      </c>
      <c r="F57" s="42">
        <f>IF(A57="","",VLOOKUP(A57,'WS Hcap'!$B$4:$M$170,10))</f>
        <v>0.012847222222222223</v>
      </c>
      <c r="G57" s="133">
        <f t="shared" si="0"/>
        <v>0.011805555555555554</v>
      </c>
      <c r="I57" s="5">
        <v>53</v>
      </c>
      <c r="J57" s="185" t="s">
        <v>36</v>
      </c>
      <c r="K57" s="133">
        <v>0.024155092592592596</v>
      </c>
      <c r="L57" s="42">
        <v>0.00920138888888889</v>
      </c>
      <c r="M57" s="133">
        <v>0.014953703703703707</v>
      </c>
      <c r="O57" s="129"/>
    </row>
    <row r="58" spans="1:15" ht="15">
      <c r="A58" s="223">
        <v>358</v>
      </c>
      <c r="B58" s="5" t="str">
        <f>IF(A58="","",VLOOKUP(A58,'WS Hcap'!$B$4:$D$170,3))</f>
        <v>CC</v>
      </c>
      <c r="C58" s="5">
        <v>54</v>
      </c>
      <c r="D58" s="37" t="str">
        <f>IF(A58="","",VLOOKUP(A58,'WS Hcap'!$B$4:$D$170,2))</f>
        <v>Brown, Colin</v>
      </c>
      <c r="E58" s="133">
        <v>0.024722222222222222</v>
      </c>
      <c r="F58" s="42">
        <f>IF(A58="","",VLOOKUP(A58,'WS Hcap'!$B$4:$M$170,10))</f>
        <v>0.009375</v>
      </c>
      <c r="G58" s="133">
        <f t="shared" si="0"/>
        <v>0.015347222222222222</v>
      </c>
      <c r="I58" s="5">
        <v>54</v>
      </c>
      <c r="J58" s="185" t="s">
        <v>146</v>
      </c>
      <c r="K58" s="133">
        <v>0.026770833333333334</v>
      </c>
      <c r="L58" s="42">
        <v>0.011805555555555555</v>
      </c>
      <c r="M58" s="133">
        <v>0.014965277777777779</v>
      </c>
      <c r="O58" s="129"/>
    </row>
    <row r="59" spans="1:15" ht="15">
      <c r="A59" s="223">
        <v>484</v>
      </c>
      <c r="B59" s="5" t="str">
        <f>IF(A59="","",VLOOKUP(A59,'WS Hcap'!$B$4:$D$170,3))</f>
        <v>BGT</v>
      </c>
      <c r="C59" s="5">
        <v>55</v>
      </c>
      <c r="D59" s="37" t="str">
        <f>IF(A59="","",VLOOKUP(A59,'WS Hcap'!$B$4:$D$170,2))</f>
        <v>Pattison, Andy</v>
      </c>
      <c r="E59" s="133">
        <v>0.02476851851851852</v>
      </c>
      <c r="F59" s="42">
        <f>IF(A59="","",VLOOKUP(A59,'WS Hcap'!$B$4:$M$170,10))</f>
        <v>0.012326388888888888</v>
      </c>
      <c r="G59" s="133">
        <f t="shared" si="0"/>
        <v>0.012442129629629631</v>
      </c>
      <c r="I59" s="5">
        <v>55</v>
      </c>
      <c r="J59" s="185" t="s">
        <v>183</v>
      </c>
      <c r="K59" s="133">
        <v>0.02416666666666667</v>
      </c>
      <c r="L59" s="42">
        <v>0.00920138888888889</v>
      </c>
      <c r="M59" s="133">
        <v>0.01496527777777778</v>
      </c>
      <c r="O59" s="129"/>
    </row>
    <row r="60" spans="1:15" ht="15">
      <c r="A60" s="223">
        <v>378</v>
      </c>
      <c r="B60" s="5" t="str">
        <f>IF(A60="","",VLOOKUP(A60,'WS Hcap'!$B$4:$D$170,3))</f>
        <v>HT</v>
      </c>
      <c r="C60" s="5">
        <v>56</v>
      </c>
      <c r="D60" s="37" t="str">
        <f>IF(A60="","",VLOOKUP(A60,'WS Hcap'!$B$4:$D$170,2))</f>
        <v>Dickinson, Ralph</v>
      </c>
      <c r="E60" s="133">
        <v>0.02482638888888889</v>
      </c>
      <c r="F60" s="42">
        <f>IF(A60="","",VLOOKUP(A60,'WS Hcap'!$B$4:$M$170,10))</f>
        <v>0.00954861111111111</v>
      </c>
      <c r="G60" s="133">
        <f t="shared" si="0"/>
        <v>0.01527777777777778</v>
      </c>
      <c r="I60" s="5">
        <v>56</v>
      </c>
      <c r="J60" s="185" t="s">
        <v>23</v>
      </c>
      <c r="K60" s="133">
        <v>0.02482638888888889</v>
      </c>
      <c r="L60" s="42">
        <v>0.00954861111111111</v>
      </c>
      <c r="M60" s="133">
        <v>0.01527777777777778</v>
      </c>
      <c r="O60" s="129"/>
    </row>
    <row r="61" spans="1:15" ht="15">
      <c r="A61" s="223">
        <v>498</v>
      </c>
      <c r="B61" s="5" t="str">
        <f>IF(A61="","",VLOOKUP(A61,'WS Hcap'!$B$4:$D$170,3))</f>
        <v>DMR</v>
      </c>
      <c r="C61" s="5">
        <v>57</v>
      </c>
      <c r="D61" s="37" t="str">
        <f>IF(A61="","",VLOOKUP(A61,'WS Hcap'!$B$4:$D$170,2))</f>
        <v>Stafford, Sharon</v>
      </c>
      <c r="E61" s="133">
        <v>0.02486111111111111</v>
      </c>
      <c r="F61" s="42">
        <f>IF(A61="","",VLOOKUP(A61,'WS Hcap'!$B$4:$M$170,10))</f>
        <v>0.008159722222222223</v>
      </c>
      <c r="G61" s="133">
        <f t="shared" si="0"/>
        <v>0.01670138888888889</v>
      </c>
      <c r="I61" s="5">
        <v>57</v>
      </c>
      <c r="J61" s="185" t="s">
        <v>41</v>
      </c>
      <c r="K61" s="133">
        <v>0.024722222222222222</v>
      </c>
      <c r="L61" s="42">
        <v>0.009375</v>
      </c>
      <c r="M61" s="133">
        <v>0.015347222222222222</v>
      </c>
      <c r="O61" s="129"/>
    </row>
    <row r="62" spans="1:15" ht="15">
      <c r="A62" s="223">
        <v>477</v>
      </c>
      <c r="B62" s="5" t="str">
        <f>IF(A62="","",VLOOKUP(A62,'WS Hcap'!$B$4:$D$170,3))</f>
        <v>AUMD</v>
      </c>
      <c r="C62" s="5">
        <v>58</v>
      </c>
      <c r="D62" s="37" t="str">
        <f>IF(A62="","",VLOOKUP(A62,'WS Hcap'!$B$4:$D$170,2))</f>
        <v>Moffett, Tom</v>
      </c>
      <c r="E62" s="133">
        <v>0.024872685185185185</v>
      </c>
      <c r="F62" s="42">
        <f>IF(A62="","",VLOOKUP(A62,'WS Hcap'!$B$4:$M$170,10))</f>
        <v>0.010937500000000001</v>
      </c>
      <c r="G62" s="133">
        <f t="shared" si="0"/>
        <v>0.013935185185185184</v>
      </c>
      <c r="I62" s="5">
        <v>58</v>
      </c>
      <c r="J62" s="185" t="s">
        <v>120</v>
      </c>
      <c r="K62" s="133">
        <v>0.0250462962962963</v>
      </c>
      <c r="L62" s="42">
        <v>0.009375</v>
      </c>
      <c r="M62" s="133">
        <v>0.0156712962962963</v>
      </c>
      <c r="O62" s="129"/>
    </row>
    <row r="63" spans="1:15" ht="15">
      <c r="A63" s="223">
        <v>350</v>
      </c>
      <c r="B63" s="5" t="str">
        <f>IF(A63="","",VLOOKUP(A63,'WS Hcap'!$B$4:$D$170,3))</f>
        <v>RnR</v>
      </c>
      <c r="C63" s="5">
        <v>59</v>
      </c>
      <c r="D63" s="37" t="str">
        <f>IF(A63="","",VLOOKUP(A63,'WS Hcap'!$B$4:$D$170,2))</f>
        <v>Baxter, Ian</v>
      </c>
      <c r="E63" s="133">
        <v>0.024872685185185185</v>
      </c>
      <c r="F63" s="42">
        <f>IF(A63="","",VLOOKUP(A63,'WS Hcap'!$B$4:$M$170,10))</f>
        <v>0.013715277777777778</v>
      </c>
      <c r="G63" s="133">
        <f t="shared" si="0"/>
        <v>0.011157407407407408</v>
      </c>
      <c r="I63" s="5">
        <v>59</v>
      </c>
      <c r="J63" s="185" t="s">
        <v>234</v>
      </c>
      <c r="K63" s="133">
        <v>0.024039351851851853</v>
      </c>
      <c r="L63" s="42">
        <v>0.007986111111111112</v>
      </c>
      <c r="M63" s="133">
        <v>0.016053240740740743</v>
      </c>
      <c r="O63" s="129"/>
    </row>
    <row r="64" spans="1:15" ht="15">
      <c r="A64" s="223">
        <v>577</v>
      </c>
      <c r="B64" s="5" t="str">
        <f>IF(A64="","",VLOOKUP(A64,'WS Hcap'!$B$4:$D$170,3))</f>
        <v>HT</v>
      </c>
      <c r="C64" s="5">
        <v>60</v>
      </c>
      <c r="D64" s="37" t="str">
        <f>IF(A64="","",VLOOKUP(A64,'WS Hcap'!$B$4:$D$170,2))</f>
        <v>Watson, Sandra</v>
      </c>
      <c r="E64" s="133">
        <v>0.02488425925925926</v>
      </c>
      <c r="F64" s="42">
        <f>IF(A64="","",VLOOKUP(A64,'WS Hcap'!$B$4:$M$170,10))</f>
        <v>0.011458333333333334</v>
      </c>
      <c r="G64" s="133">
        <f t="shared" si="0"/>
        <v>0.013425925925925924</v>
      </c>
      <c r="I64" s="5">
        <v>60</v>
      </c>
      <c r="J64" s="185" t="s">
        <v>168</v>
      </c>
      <c r="K64" s="133">
        <v>0.024247685185185188</v>
      </c>
      <c r="L64" s="42">
        <v>0.008159722222222223</v>
      </c>
      <c r="M64" s="133">
        <v>0.016087962962962964</v>
      </c>
      <c r="O64" s="129"/>
    </row>
    <row r="65" spans="1:15" ht="15">
      <c r="A65" s="223">
        <v>357</v>
      </c>
      <c r="B65" s="5" t="str">
        <f>IF(A65="","",VLOOKUP(A65,'WS Hcap'!$B$4:$D$170,3))</f>
        <v>AUMD</v>
      </c>
      <c r="C65" s="5">
        <v>61</v>
      </c>
      <c r="D65" s="37" t="str">
        <f>IF(A65="","",VLOOKUP(A65,'WS Hcap'!$B$4:$D$170,2))</f>
        <v>Bradley, Dave</v>
      </c>
      <c r="E65" s="133">
        <v>0.02497685185185185</v>
      </c>
      <c r="F65" s="42">
        <f>IF(A65="","",VLOOKUP(A65,'WS Hcap'!$B$4:$M$170,10))</f>
        <v>0.011458333333333334</v>
      </c>
      <c r="G65" s="133">
        <f t="shared" si="0"/>
        <v>0.013518518518518517</v>
      </c>
      <c r="I65" s="5">
        <v>61</v>
      </c>
      <c r="J65" s="185" t="s">
        <v>126</v>
      </c>
      <c r="K65" s="133">
        <v>0.02519675925925926</v>
      </c>
      <c r="L65" s="42">
        <v>0.009027777777777779</v>
      </c>
      <c r="M65" s="133">
        <v>0.01616898148148148</v>
      </c>
      <c r="O65" s="129"/>
    </row>
    <row r="66" spans="1:15" ht="15">
      <c r="A66" s="223">
        <v>494</v>
      </c>
      <c r="B66" s="5" t="str">
        <f>IF(A66="","",VLOOKUP(A66,'WS Hcap'!$B$4:$D$170,3))</f>
        <v>DMR</v>
      </c>
      <c r="C66" s="5">
        <v>62</v>
      </c>
      <c r="D66" s="37" t="str">
        <f>IF(A66="","",VLOOKUP(A66,'WS Hcap'!$B$4:$D$170,2))</f>
        <v>Smith, Karen</v>
      </c>
      <c r="E66" s="133">
        <v>0.025011574074074075</v>
      </c>
      <c r="F66" s="42">
        <f>IF(A66="","",VLOOKUP(A66,'WS Hcap'!$B$4:$M$170,10))</f>
        <v>0.004513888888888889</v>
      </c>
      <c r="G66" s="133">
        <f t="shared" si="0"/>
        <v>0.020497685185185185</v>
      </c>
      <c r="I66" s="5">
        <v>62</v>
      </c>
      <c r="J66" s="185" t="s">
        <v>143</v>
      </c>
      <c r="K66" s="133">
        <v>0.02486111111111111</v>
      </c>
      <c r="L66" s="42">
        <v>0.008159722222222223</v>
      </c>
      <c r="M66" s="133">
        <v>0.01670138888888889</v>
      </c>
      <c r="O66" s="129"/>
    </row>
    <row r="67" spans="1:15" ht="15">
      <c r="A67" s="223">
        <v>380</v>
      </c>
      <c r="B67" s="5" t="str">
        <f>IF(A67="","",VLOOKUP(A67,'WS Hcap'!$B$4:$D$170,3))</f>
        <v>JBR</v>
      </c>
      <c r="C67" s="5">
        <v>63</v>
      </c>
      <c r="D67" s="37" t="str">
        <f>IF(A67="","",VLOOKUP(A67,'WS Hcap'!$B$4:$D$170,2))</f>
        <v>Donaldson, Katie</v>
      </c>
      <c r="E67" s="133">
        <v>0.025034722222222222</v>
      </c>
      <c r="F67" s="42">
        <f>IF(A67="","",VLOOKUP(A67,'WS Hcap'!$B$4:$M$170,10))</f>
        <v>0.01267361111111111</v>
      </c>
      <c r="G67" s="133">
        <f t="shared" si="0"/>
        <v>0.012361111111111113</v>
      </c>
      <c r="I67" s="5">
        <v>63</v>
      </c>
      <c r="J67" s="185" t="s">
        <v>139</v>
      </c>
      <c r="K67" s="133">
        <v>0.02425925925925926</v>
      </c>
      <c r="L67" s="42">
        <v>0.007465277777777778</v>
      </c>
      <c r="M67" s="133">
        <v>0.016793981481481483</v>
      </c>
      <c r="O67" s="129"/>
    </row>
    <row r="68" spans="1:15" ht="15">
      <c r="A68" s="223">
        <v>368</v>
      </c>
      <c r="B68" s="5" t="str">
        <f>IF(A68="","",VLOOKUP(A68,'WS Hcap'!$B$4:$D$170,3))</f>
        <v>RnR</v>
      </c>
      <c r="C68" s="5">
        <v>64</v>
      </c>
      <c r="D68" s="37" t="str">
        <f>IF(A68="","",VLOOKUP(A68,'WS Hcap'!$B$4:$D$170,2))</f>
        <v>Claassen, Chris</v>
      </c>
      <c r="E68" s="133">
        <v>0.0250462962962963</v>
      </c>
      <c r="F68" s="42">
        <f>IF(A68="","",VLOOKUP(A68,'WS Hcap'!$B$4:$M$170,10))</f>
        <v>0.009375</v>
      </c>
      <c r="G68" s="133">
        <f t="shared" si="0"/>
        <v>0.0156712962962963</v>
      </c>
      <c r="I68" s="5">
        <v>64</v>
      </c>
      <c r="J68" s="185" t="s">
        <v>77</v>
      </c>
      <c r="K68" s="133">
        <v>0.025289351851851855</v>
      </c>
      <c r="L68" s="42">
        <v>0.008333333333333333</v>
      </c>
      <c r="M68" s="133">
        <v>0.016956018518518523</v>
      </c>
      <c r="O68" s="129"/>
    </row>
    <row r="69" spans="1:15" ht="15">
      <c r="A69" s="223">
        <v>464</v>
      </c>
      <c r="B69" s="5" t="str">
        <f>IF(A69="","",VLOOKUP(A69,'WS Hcap'!$B$4:$D$170,3))</f>
        <v>SB</v>
      </c>
      <c r="C69" s="5">
        <v>65</v>
      </c>
      <c r="D69" s="37" t="str">
        <f>IF(A69="","",VLOOKUP(A69,'WS Hcap'!$B$4:$D$170,2))</f>
        <v>Jones, Steven</v>
      </c>
      <c r="E69" s="133">
        <v>0.025173611111111112</v>
      </c>
      <c r="F69" s="42">
        <f>IF(A69="","",VLOOKUP(A69,'WS Hcap'!$B$4:$M$170,10))</f>
        <v>0.013368055555555557</v>
      </c>
      <c r="G69" s="133">
        <f t="shared" si="0"/>
        <v>0.011805555555555555</v>
      </c>
      <c r="I69" s="5">
        <v>65</v>
      </c>
      <c r="J69" s="185" t="s">
        <v>50</v>
      </c>
      <c r="K69" s="133">
        <v>0.02542824074074074</v>
      </c>
      <c r="L69" s="42">
        <v>0.008333333333333333</v>
      </c>
      <c r="M69" s="133">
        <v>0.017094907407407406</v>
      </c>
      <c r="O69" s="129"/>
    </row>
    <row r="70" spans="1:15" ht="15">
      <c r="A70" s="223">
        <v>396</v>
      </c>
      <c r="B70" s="5" t="str">
        <f>IF(A70="","",VLOOKUP(A70,'WS Hcap'!$B$4:$D$170,3))</f>
        <v>JA</v>
      </c>
      <c r="C70" s="5">
        <v>66</v>
      </c>
      <c r="D70" s="37" t="str">
        <f>IF(A70="","",VLOOKUP(A70,'WS Hcap'!$B$4:$D$170,2))</f>
        <v>Frazer, Joe</v>
      </c>
      <c r="E70" s="133">
        <v>0.02519675925925926</v>
      </c>
      <c r="F70" s="42">
        <f>IF(A70="","",VLOOKUP(A70,'WS Hcap'!$B$4:$M$170,10))</f>
        <v>0.009027777777777779</v>
      </c>
      <c r="G70" s="133">
        <f aca="true" t="shared" si="1" ref="G70:G80">E70-F70</f>
        <v>0.01616898148148148</v>
      </c>
      <c r="I70" s="5">
        <v>66</v>
      </c>
      <c r="J70" s="185" t="s">
        <v>33</v>
      </c>
      <c r="K70" s="133">
        <v>0.024421296296296295</v>
      </c>
      <c r="L70" s="42">
        <v>0.007291666666666666</v>
      </c>
      <c r="M70" s="133">
        <v>0.01712962962962963</v>
      </c>
      <c r="O70" s="129"/>
    </row>
    <row r="71" spans="1:15" ht="15">
      <c r="A71" s="223">
        <v>564</v>
      </c>
      <c r="B71" s="5" t="str">
        <f>IF(A71="","",VLOOKUP(A71,'WS Hcap'!$B$4:$D$170,3))</f>
        <v>DMR</v>
      </c>
      <c r="C71" s="5">
        <v>67</v>
      </c>
      <c r="D71" s="37" t="str">
        <f>IF(A71="","",VLOOKUP(A71,'WS Hcap'!$B$4:$D$170,2))</f>
        <v>Temperley, Mark</v>
      </c>
      <c r="E71" s="133">
        <v>0.02525462962962963</v>
      </c>
      <c r="F71" s="42">
        <f>IF(A71="","",VLOOKUP(A71,'WS Hcap'!$B$4:$M$170,10))</f>
        <v>0.010590277777777777</v>
      </c>
      <c r="G71" s="133">
        <f t="shared" si="1"/>
        <v>0.014664351851851854</v>
      </c>
      <c r="I71" s="5">
        <v>67</v>
      </c>
      <c r="J71" s="185" t="s">
        <v>229</v>
      </c>
      <c r="K71" s="133">
        <v>0.024467592592592593</v>
      </c>
      <c r="L71" s="42">
        <v>0.007291666666666666</v>
      </c>
      <c r="M71" s="133">
        <v>0.017175925925925928</v>
      </c>
      <c r="O71" s="129"/>
    </row>
    <row r="72" spans="1:15" ht="15">
      <c r="A72" s="223">
        <v>574</v>
      </c>
      <c r="B72" s="5" t="str">
        <f>IF(A72="","",VLOOKUP(A72,'WS Hcap'!$B$4:$D$170,3))</f>
        <v>TR</v>
      </c>
      <c r="C72" s="5">
        <v>68</v>
      </c>
      <c r="D72" s="37" t="str">
        <f>IF(A72="","",VLOOKUP(A72,'WS Hcap'!$B$4:$D$170,2))</f>
        <v>Warren, Lindsay</v>
      </c>
      <c r="E72" s="133">
        <v>0.025289351851851855</v>
      </c>
      <c r="F72" s="42">
        <f>IF(A72="","",VLOOKUP(A72,'WS Hcap'!$B$4:$M$170,10))</f>
        <v>0.008333333333333333</v>
      </c>
      <c r="G72" s="133">
        <f t="shared" si="1"/>
        <v>0.016956018518518523</v>
      </c>
      <c r="I72" s="5">
        <v>68</v>
      </c>
      <c r="J72" s="185" t="s">
        <v>223</v>
      </c>
      <c r="K72" s="133">
        <v>0.022916666666666665</v>
      </c>
      <c r="L72" s="42">
        <v>0.005381944444444445</v>
      </c>
      <c r="M72" s="133">
        <v>0.01753472222222222</v>
      </c>
      <c r="O72" s="129"/>
    </row>
    <row r="73" spans="1:13" ht="15">
      <c r="A73" s="223">
        <v>454</v>
      </c>
      <c r="B73" s="5" t="str">
        <f>IF(A73="","",VLOOKUP(A73,'WS Hcap'!$B$4:$D$170,3))</f>
        <v>CC</v>
      </c>
      <c r="C73" s="5">
        <v>69</v>
      </c>
      <c r="D73" s="37" t="str">
        <f>IF(A73="","",VLOOKUP(A73,'WS Hcap'!$B$4:$D$170,2))</f>
        <v>Gillie, Kathryn</v>
      </c>
      <c r="E73" s="133">
        <v>0.02542824074074074</v>
      </c>
      <c r="F73" s="42">
        <f>IF(A73="","",VLOOKUP(A73,'WS Hcap'!$B$4:$M$170,10))</f>
        <v>0.008333333333333333</v>
      </c>
      <c r="G73" s="133">
        <f t="shared" si="1"/>
        <v>0.017094907407407406</v>
      </c>
      <c r="I73" s="5">
        <v>69</v>
      </c>
      <c r="J73" s="185" t="s">
        <v>38</v>
      </c>
      <c r="K73" s="133">
        <v>0.02422453703703704</v>
      </c>
      <c r="L73" s="42">
        <v>0.006597222222222222</v>
      </c>
      <c r="M73" s="133">
        <v>0.017627314814814818</v>
      </c>
    </row>
    <row r="74" spans="1:13" ht="15">
      <c r="A74" s="223">
        <v>366</v>
      </c>
      <c r="B74" s="5" t="str">
        <f>IF(A74="","",VLOOKUP(A74,'WS Hcap'!$B$4:$D$170,3))</f>
        <v>AA</v>
      </c>
      <c r="C74" s="5">
        <v>70</v>
      </c>
      <c r="D74" s="37" t="str">
        <f>IF(A74="","",VLOOKUP(A74,'WS Hcap'!$B$4:$D$170,2))</f>
        <v>Carmody, Ray</v>
      </c>
      <c r="E74" s="133">
        <v>0.026041666666666668</v>
      </c>
      <c r="F74" s="42">
        <f>IF(A74="","",VLOOKUP(A74,'WS Hcap'!$B$4:$M$170,10))</f>
        <v>0.011111111111111112</v>
      </c>
      <c r="G74" s="133">
        <f t="shared" si="1"/>
        <v>0.014930555555555556</v>
      </c>
      <c r="I74" s="5">
        <v>70</v>
      </c>
      <c r="J74" s="185" t="s">
        <v>166</v>
      </c>
      <c r="K74" s="133">
        <v>0.02365740740740741</v>
      </c>
      <c r="L74" s="42">
        <v>0.005208333333333333</v>
      </c>
      <c r="M74" s="133">
        <v>0.01844907407407408</v>
      </c>
    </row>
    <row r="75" spans="1:13" ht="15">
      <c r="A75" s="223">
        <v>387</v>
      </c>
      <c r="B75" s="5" t="str">
        <f>IF(A75="","",VLOOKUP(A75,'WS Hcap'!$B$4:$D$170,3))</f>
        <v>CC</v>
      </c>
      <c r="C75" s="5">
        <v>71</v>
      </c>
      <c r="D75" s="37" t="str">
        <f>IF(A75="","",VLOOKUP(A75,'WS Hcap'!$B$4:$D$170,2))</f>
        <v>Falkous, Evan</v>
      </c>
      <c r="E75" s="133">
        <v>0.026145833333333337</v>
      </c>
      <c r="F75" s="42">
        <f>IF(A75="","",VLOOKUP(A75,'WS Hcap'!$B$4:$M$170,10))</f>
        <v>0.011458333333333334</v>
      </c>
      <c r="G75" s="133">
        <f t="shared" si="1"/>
        <v>0.014687500000000003</v>
      </c>
      <c r="I75" s="5">
        <v>71</v>
      </c>
      <c r="J75" s="185" t="s">
        <v>70</v>
      </c>
      <c r="K75" s="133">
        <v>0.022557870370370367</v>
      </c>
      <c r="L75" s="42">
        <v>0.003993055555555556</v>
      </c>
      <c r="M75" s="133">
        <v>0.018564814814814812</v>
      </c>
    </row>
    <row r="76" spans="1:13" ht="15">
      <c r="A76" s="223">
        <v>471</v>
      </c>
      <c r="B76" s="5" t="str">
        <f>IF(A76="","",VLOOKUP(A76,'WS Hcap'!$B$4:$D$170,3))</f>
        <v>SSG</v>
      </c>
      <c r="C76" s="5">
        <v>72</v>
      </c>
      <c r="D76" s="37" t="str">
        <f>IF(A76="","",VLOOKUP(A76,'WS Hcap'!$B$4:$D$170,2))</f>
        <v>Marsh, Christine</v>
      </c>
      <c r="E76" s="133">
        <v>0.026412037037037036</v>
      </c>
      <c r="F76" s="42">
        <f>IF(A76="","",VLOOKUP(A76,'WS Hcap'!$B$4:$M$170,10))</f>
        <v>0.007291666666666666</v>
      </c>
      <c r="G76" s="133">
        <f t="shared" si="1"/>
        <v>0.01912037037037037</v>
      </c>
      <c r="I76" s="5">
        <v>72</v>
      </c>
      <c r="J76" s="185" t="s">
        <v>75</v>
      </c>
      <c r="K76" s="133">
        <v>0.026412037037037036</v>
      </c>
      <c r="L76" s="42">
        <v>0.007291666666666666</v>
      </c>
      <c r="M76" s="133">
        <v>0.01912037037037037</v>
      </c>
    </row>
    <row r="77" spans="1:13" ht="15">
      <c r="A77" s="223">
        <v>456</v>
      </c>
      <c r="B77" s="5" t="str">
        <f>IF(A77="","",VLOOKUP(A77,'WS Hcap'!$B$4:$D$170,3))</f>
        <v>CM</v>
      </c>
      <c r="C77" s="5">
        <v>73</v>
      </c>
      <c r="D77" s="37" t="str">
        <f>IF(A77="","",VLOOKUP(A77,'WS Hcap'!$B$4:$D$170,2))</f>
        <v>Harmon, Gemma</v>
      </c>
      <c r="E77" s="133">
        <v>0.026770833333333334</v>
      </c>
      <c r="F77" s="42">
        <f>IF(A77="","",VLOOKUP(A77,'WS Hcap'!$B$4:$M$170,10))</f>
        <v>0.011805555555555555</v>
      </c>
      <c r="G77" s="133">
        <f t="shared" si="1"/>
        <v>0.014965277777777779</v>
      </c>
      <c r="I77" s="5">
        <v>73</v>
      </c>
      <c r="J77" s="185" t="s">
        <v>222</v>
      </c>
      <c r="K77" s="133">
        <v>0.023969907407407412</v>
      </c>
      <c r="L77" s="42">
        <v>0.0046875</v>
      </c>
      <c r="M77" s="133">
        <v>0.01928240740740741</v>
      </c>
    </row>
    <row r="78" spans="1:13" ht="15">
      <c r="A78" s="223">
        <v>395</v>
      </c>
      <c r="B78" s="5" t="str">
        <f>IF(A78="","",VLOOKUP(A78,'WS Hcap'!$B$4:$D$170,3))</f>
        <v>SM</v>
      </c>
      <c r="C78" s="5">
        <v>74</v>
      </c>
      <c r="D78" s="37" t="str">
        <f>IF(A78="","",VLOOKUP(A78,'WS Hcap'!$B$4:$D$170,2))</f>
        <v>Fox, Robert</v>
      </c>
      <c r="E78" s="133">
        <v>0.02693287037037037</v>
      </c>
      <c r="F78" s="42">
        <f>IF(A78="","",VLOOKUP(A78,'WS Hcap'!$B$4:$M$170,10))</f>
        <v>0.007465277777777778</v>
      </c>
      <c r="G78" s="133">
        <f t="shared" si="1"/>
        <v>0.019467592592592592</v>
      </c>
      <c r="I78" s="5">
        <v>74</v>
      </c>
      <c r="J78" s="185" t="s">
        <v>159</v>
      </c>
      <c r="K78" s="133">
        <v>0.02693287037037037</v>
      </c>
      <c r="L78" s="42">
        <v>0.007465277777777778</v>
      </c>
      <c r="M78" s="133">
        <v>0.019467592592592592</v>
      </c>
    </row>
    <row r="79" spans="1:13" ht="15">
      <c r="A79" s="223">
        <v>558</v>
      </c>
      <c r="B79" s="5" t="str">
        <f>IF(A79="","",VLOOKUP(A79,'WS Hcap'!$B$4:$D$170,3))</f>
        <v>CC</v>
      </c>
      <c r="C79" s="5">
        <v>75</v>
      </c>
      <c r="D79" s="37" t="str">
        <f>IF(A79="","",VLOOKUP(A79,'WS Hcap'!$B$4:$D$170,2))</f>
        <v>Stevens, Claire</v>
      </c>
      <c r="E79" s="133">
        <v>0.02925925925925926</v>
      </c>
      <c r="F79" s="42">
        <f>IF(A79="","",VLOOKUP(A79,'WS Hcap'!$B$4:$M$170,10))</f>
        <v>0</v>
      </c>
      <c r="G79" s="133">
        <f t="shared" si="1"/>
        <v>0.02925925925925926</v>
      </c>
      <c r="I79" s="5">
        <v>75</v>
      </c>
      <c r="J79" s="185" t="s">
        <v>175</v>
      </c>
      <c r="K79" s="133">
        <v>0.025011574074074075</v>
      </c>
      <c r="L79" s="42">
        <v>0.004513888888888889</v>
      </c>
      <c r="M79" s="133">
        <v>0.020497685185185185</v>
      </c>
    </row>
    <row r="80" spans="1:13" ht="15">
      <c r="A80" s="223" t="s">
        <v>252</v>
      </c>
      <c r="B80" s="5" t="s">
        <v>237</v>
      </c>
      <c r="C80" s="5">
        <v>76</v>
      </c>
      <c r="D80" s="37" t="s">
        <v>253</v>
      </c>
      <c r="E80" s="133">
        <v>0.025300925925925928</v>
      </c>
      <c r="F80" s="42">
        <v>0.014583333333333332</v>
      </c>
      <c r="G80" s="133">
        <f t="shared" si="1"/>
        <v>0.010717592592592596</v>
      </c>
      <c r="I80" s="5">
        <v>76</v>
      </c>
      <c r="J80" s="185" t="s">
        <v>119</v>
      </c>
      <c r="K80" s="133">
        <v>0.02925925925925926</v>
      </c>
      <c r="L80" s="42">
        <v>0</v>
      </c>
      <c r="M80" s="133">
        <v>0.02925925925925926</v>
      </c>
    </row>
    <row r="81" spans="1:13" ht="16.5">
      <c r="A81" s="184"/>
      <c r="B81" s="5">
        <f>IF(A81="","",VLOOKUP(A81,'WS Hcap'!$B$4:$D$170,3))</f>
      </c>
      <c r="C81" s="5">
        <v>77</v>
      </c>
      <c r="D81" s="37">
        <f>IF(A81="","",VLOOKUP(A81,'WS Hcap'!$B$4:$D$170,2))</f>
      </c>
      <c r="E81" s="6"/>
      <c r="F81" s="42">
        <f>IF(A81="","",VLOOKUP(A81,'WS Hcap'!$B$4:$M$170,10))</f>
      </c>
      <c r="G81" s="6"/>
      <c r="I81" s="5">
        <v>77</v>
      </c>
      <c r="J81" s="185" t="s">
        <v>8</v>
      </c>
      <c r="K81" s="133"/>
      <c r="L81" s="42" t="s">
        <v>8</v>
      </c>
      <c r="M81" s="133"/>
    </row>
    <row r="82" spans="1:13" ht="16.5">
      <c r="A82" s="184"/>
      <c r="B82" s="5">
        <f>IF(A82="","",VLOOKUP(A82,'WS Hcap'!$B$4:$D$170,3))</f>
      </c>
      <c r="C82" s="5">
        <v>78</v>
      </c>
      <c r="D82" s="37">
        <f>IF(A82="","",VLOOKUP(A82,'WS Hcap'!$B$4:$D$170,2))</f>
      </c>
      <c r="E82" s="6"/>
      <c r="F82" s="42">
        <f>IF(A82="","",VLOOKUP(A82,'WS Hcap'!$B$4:$M$170,10))</f>
      </c>
      <c r="G82" s="6"/>
      <c r="I82" s="5">
        <v>78</v>
      </c>
      <c r="J82" s="185" t="s">
        <v>8</v>
      </c>
      <c r="K82" s="133"/>
      <c r="L82" s="42" t="s">
        <v>8</v>
      </c>
      <c r="M82" s="133"/>
    </row>
    <row r="83" spans="1:13" ht="16.5">
      <c r="A83" s="184"/>
      <c r="B83" s="5">
        <f>IF(A83="","",VLOOKUP(A83,'WS Hcap'!$B$4:$D$170,3))</f>
      </c>
      <c r="C83" s="5">
        <v>79</v>
      </c>
      <c r="D83" s="37">
        <f>IF(A83="","",VLOOKUP(A83,'WS Hcap'!$B$4:$D$170,2))</f>
      </c>
      <c r="F83" s="42">
        <f>IF(A83="","",VLOOKUP(A83,'WS Hcap'!$B$4:$M$170,10))</f>
      </c>
      <c r="G83" s="6"/>
      <c r="I83" s="5">
        <v>79</v>
      </c>
      <c r="J83" s="185" t="s">
        <v>8</v>
      </c>
      <c r="K83" s="133"/>
      <c r="L83" s="42" t="s">
        <v>8</v>
      </c>
      <c r="M83" s="133"/>
    </row>
    <row r="84" spans="1:13" ht="16.5">
      <c r="A84" s="184"/>
      <c r="B84" s="5">
        <f>IF(A84="","",VLOOKUP(A84,'WS Hcap'!$B$4:$D$170,3))</f>
      </c>
      <c r="C84" s="5">
        <v>80</v>
      </c>
      <c r="D84" s="37">
        <f>IF(A84="","",VLOOKUP(A84,'WS Hcap'!$B$4:$D$170,2))</f>
      </c>
      <c r="E84" s="6"/>
      <c r="F84" s="42">
        <f>IF(A84="","",VLOOKUP(A84,'WS Hcap'!$B$4:$M$170,10))</f>
      </c>
      <c r="G84" s="6"/>
      <c r="I84" s="5">
        <v>80</v>
      </c>
      <c r="J84" s="185" t="s">
        <v>8</v>
      </c>
      <c r="K84" s="133"/>
      <c r="L84" s="42" t="s">
        <v>8</v>
      </c>
      <c r="M84" s="133"/>
    </row>
    <row r="85" spans="1:13" ht="16.5">
      <c r="A85" s="184"/>
      <c r="B85" s="5">
        <f>IF(A85="","",VLOOKUP(A85,'WS Hcap'!$B$4:$D$170,3))</f>
      </c>
      <c r="C85" s="5">
        <v>81</v>
      </c>
      <c r="D85" s="37">
        <f>IF(A85="","",VLOOKUP(A85,'WS Hcap'!$B$4:$D$170,2))</f>
      </c>
      <c r="E85" s="6"/>
      <c r="F85" s="42">
        <f>IF(A85="","",VLOOKUP(A85,'WS Hcap'!$B$4:$M$170,10))</f>
      </c>
      <c r="G85" s="6"/>
      <c r="I85" s="5">
        <v>81</v>
      </c>
      <c r="J85" s="185" t="s">
        <v>8</v>
      </c>
      <c r="K85" s="133"/>
      <c r="L85" s="42" t="s">
        <v>8</v>
      </c>
      <c r="M85" s="133"/>
    </row>
    <row r="86" spans="1:13" ht="16.5">
      <c r="A86" s="184"/>
      <c r="B86" s="5">
        <f>IF(A86="","",VLOOKUP(A86,'WS Hcap'!$B$4:$D$170,3))</f>
      </c>
      <c r="C86" s="5">
        <v>82</v>
      </c>
      <c r="D86" s="37">
        <f>IF(A86="","",VLOOKUP(A86,'WS Hcap'!$B$4:$D$170,2))</f>
      </c>
      <c r="E86" s="6"/>
      <c r="F86" s="42">
        <f>IF(A86="","",VLOOKUP(A86,'WS Hcap'!$B$4:$M$170,10))</f>
      </c>
      <c r="G86" s="6"/>
      <c r="I86" s="5">
        <v>82</v>
      </c>
      <c r="J86" s="185" t="s">
        <v>8</v>
      </c>
      <c r="K86" s="133"/>
      <c r="L86" s="42" t="s">
        <v>8</v>
      </c>
      <c r="M86" s="133"/>
    </row>
    <row r="87" spans="1:13" ht="16.5">
      <c r="A87" s="184"/>
      <c r="B87" s="5">
        <f>IF(A87="","",VLOOKUP(A87,'WS Hcap'!$B$4:$D$170,3))</f>
      </c>
      <c r="C87" s="5">
        <v>83</v>
      </c>
      <c r="D87" s="37">
        <f>IF(A87="","",VLOOKUP(A87,'WS Hcap'!$B$4:$D$170,2))</f>
      </c>
      <c r="E87" s="6"/>
      <c r="F87" s="42">
        <f>IF(A87="","",VLOOKUP(A87,'WS Hcap'!$B$4:$M$170,10))</f>
      </c>
      <c r="G87" s="6"/>
      <c r="I87" s="5">
        <v>83</v>
      </c>
      <c r="J87" s="185" t="s">
        <v>8</v>
      </c>
      <c r="K87" s="133"/>
      <c r="L87" s="42" t="s">
        <v>8</v>
      </c>
      <c r="M87" s="133"/>
    </row>
    <row r="88" spans="1:13" ht="16.5">
      <c r="A88" s="184"/>
      <c r="B88" s="5">
        <f>IF(A88="","",VLOOKUP(A88,'WS Hcap'!$B$4:$D$170,3))</f>
      </c>
      <c r="C88" s="5">
        <v>84</v>
      </c>
      <c r="D88" s="37">
        <f>IF(A88="","",VLOOKUP(A88,'WS Hcap'!$B$4:$D$170,2))</f>
      </c>
      <c r="E88" s="6"/>
      <c r="F88" s="42">
        <f>IF(A88="","",VLOOKUP(A88,'WS Hcap'!$B$4:$M$170,10))</f>
      </c>
      <c r="G88" s="6"/>
      <c r="I88" s="5">
        <v>84</v>
      </c>
      <c r="J88" s="185" t="s">
        <v>8</v>
      </c>
      <c r="K88" s="133"/>
      <c r="L88" s="42" t="s">
        <v>8</v>
      </c>
      <c r="M88" s="133"/>
    </row>
    <row r="89" spans="1:13" ht="16.5">
      <c r="A89" s="184"/>
      <c r="B89" s="5">
        <f>IF(A89="","",VLOOKUP(A89,'WS Hcap'!$B$4:$D$170,3))</f>
      </c>
      <c r="C89" s="5">
        <v>85</v>
      </c>
      <c r="D89" s="37">
        <f>IF(A89="","",VLOOKUP(A89,'WS Hcap'!$B$4:$D$170,2))</f>
      </c>
      <c r="E89" s="6"/>
      <c r="F89" s="42">
        <f>IF(A89="","",VLOOKUP(A89,'WS Hcap'!$B$4:$M$170,10))</f>
      </c>
      <c r="G89" s="6"/>
      <c r="I89" s="5">
        <v>85</v>
      </c>
      <c r="J89" s="185" t="s">
        <v>8</v>
      </c>
      <c r="K89" s="133"/>
      <c r="L89" s="42" t="s">
        <v>8</v>
      </c>
      <c r="M89" s="133"/>
    </row>
    <row r="90" spans="1:13" ht="15">
      <c r="A90" s="5"/>
      <c r="B90" s="5">
        <f>IF(A90="","",VLOOKUP(A90,'WS Hcap'!$B$4:$D$170,3))</f>
      </c>
      <c r="C90" s="5">
        <v>86</v>
      </c>
      <c r="D90" s="37">
        <f>IF(A90="","",VLOOKUP(A90,'WS Hcap'!$B$4:$D$170,2))</f>
      </c>
      <c r="E90" s="6"/>
      <c r="F90" s="42">
        <f>IF(A90="","",VLOOKUP(A90,'WS Hcap'!$B$4:$M$170,10))</f>
      </c>
      <c r="G90" s="6"/>
      <c r="I90" s="5">
        <v>86</v>
      </c>
      <c r="J90" s="3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IF(A91="","",VLOOKUP(A91,'WS Hcap'!$B$4:$D$170,3))</f>
      </c>
      <c r="C91" s="5">
        <v>87</v>
      </c>
      <c r="D91" s="37">
        <f>IF(A91="","",VLOOKUP(A91,'WS Hcap'!$B$4:$D$170,2))</f>
      </c>
      <c r="E91" s="6"/>
      <c r="F91" s="42">
        <f>IF(A91="","",VLOOKUP(A91,'WS Hcap'!$B$4:$M$170,10))</f>
      </c>
      <c r="G91" s="6"/>
      <c r="I91" s="5">
        <v>87</v>
      </c>
      <c r="J91" s="3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IF(A92="","",VLOOKUP(A92,'WS Hcap'!$B$4:$D$170,3))</f>
      </c>
      <c r="C92" s="5">
        <v>88</v>
      </c>
      <c r="D92" s="37">
        <f>IF(A92="","",VLOOKUP(A92,'WS Hcap'!$B$4:$D$170,2))</f>
      </c>
      <c r="E92" s="6"/>
      <c r="F92" s="42">
        <f>IF(A92="","",VLOOKUP(A92,'WS Hcap'!$B$4:$M$170,10))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IF(A93="","",VLOOKUP(A93,'WS Hcap'!$B$4:$D$170,3))</f>
      </c>
      <c r="C93" s="5">
        <v>89</v>
      </c>
      <c r="D93" s="37">
        <f>IF(A93="","",VLOOKUP(A93,'WS Hcap'!$B$4:$D$170,2))</f>
      </c>
      <c r="E93" s="6"/>
      <c r="F93" s="42">
        <f>IF(A93="","",VLOOKUP(A93,'WS Hcap'!$B$4:$M$170,10))</f>
      </c>
      <c r="G93" s="6"/>
      <c r="I93" s="5">
        <v>89</v>
      </c>
      <c r="J93" s="37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IF(A94="","",VLOOKUP(A94,'WS Hcap'!$B$4:$D$170,3))</f>
      </c>
      <c r="C94" s="5">
        <v>90</v>
      </c>
      <c r="D94" s="37">
        <f>IF(A94="","",VLOOKUP(A94,'WS Hcap'!$B$4:$D$170,2))</f>
      </c>
      <c r="E94" s="6"/>
      <c r="F94" s="42">
        <f>IF(A94="","",VLOOKUP(A94,'WS Hcap'!$B$4:$M$170,10))</f>
      </c>
      <c r="G94" s="6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IF(A95="","",VLOOKUP(A95,'WS Hcap'!$B$4:$D$170,3))</f>
      </c>
      <c r="C95" s="5">
        <v>91</v>
      </c>
      <c r="D95" s="37">
        <f>IF(A95="","",VLOOKUP(A95,'WS Hcap'!$B$4:$D$170,2))</f>
      </c>
      <c r="E95" s="6"/>
      <c r="F95" s="42">
        <f>IF(A95="","",VLOOKUP(A95,'WS Hcap'!$B$4:$M$170,10))</f>
      </c>
      <c r="G95" s="6"/>
      <c r="I95" s="5">
        <v>91</v>
      </c>
      <c r="J95" s="37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IF(A96="","",VLOOKUP(A96,'WS Hcap'!$B$4:$D$170,3))</f>
      </c>
      <c r="C96" s="5">
        <v>92</v>
      </c>
      <c r="D96" s="37">
        <f>IF(A96="","",VLOOKUP(A96,'WS Hcap'!$B$4:$D$170,2))</f>
      </c>
      <c r="E96" s="6"/>
      <c r="F96" s="42">
        <f>IF(A96="","",VLOOKUP(A96,'WS Hcap'!$B$4:$M$170,10))</f>
      </c>
      <c r="G96" s="6"/>
      <c r="I96" s="5">
        <v>92</v>
      </c>
      <c r="J96" s="37" t="s">
        <v>8</v>
      </c>
      <c r="K96" s="23"/>
      <c r="L96" s="23" t="s">
        <v>8</v>
      </c>
      <c r="M96" s="23"/>
    </row>
    <row r="97" spans="1:13" ht="15">
      <c r="A97" s="5"/>
      <c r="B97" s="5">
        <f>IF(A97="","",VLOOKUP(A97,'WS Hcap'!$B$4:$D$170,3))</f>
      </c>
      <c r="C97" s="5">
        <v>93</v>
      </c>
      <c r="D97" s="37">
        <f>IF(A97="","",VLOOKUP(A97,'WS Hcap'!$B$4:$D$170,2))</f>
      </c>
      <c r="E97" s="6"/>
      <c r="F97" s="42">
        <f>IF(A97="","",VLOOKUP(A97,'WS Hcap'!$B$4:$M$170,10))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IF(A98="","",VLOOKUP(A98,'WS Hcap'!$B$4:$D$170,3))</f>
      </c>
      <c r="C98" s="5">
        <v>94</v>
      </c>
      <c r="D98" s="37">
        <f>IF(A98="","",VLOOKUP(A98,'WS Hcap'!$B$4:$D$170,2))</f>
      </c>
      <c r="E98" s="6"/>
      <c r="F98" s="42">
        <f>IF(A98="","",VLOOKUP(A98,'WS Hcap'!$B$4:$M$170,10))</f>
      </c>
      <c r="G98" s="6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IF(A99="","",VLOOKUP(A99,'WS Hcap'!$B$4:$D$170,3))</f>
      </c>
      <c r="C99" s="5">
        <v>95</v>
      </c>
      <c r="D99" s="37">
        <f>IF(A99="","",VLOOKUP(A99,'WS Hcap'!$B$4:$D$170,2))</f>
      </c>
      <c r="E99" s="6"/>
      <c r="F99" s="42">
        <f>IF(A99="","",VLOOKUP(A99,'WS Hcap'!$B$4:$M$170,10))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IF(A100="","",VLOOKUP(A100,'WS Hcap'!$B$4:$D$170,3))</f>
      </c>
      <c r="C100" s="5">
        <v>96</v>
      </c>
      <c r="D100" s="37">
        <f>IF(A100="","",VLOOKUP(A100,'WS Hcap'!$B$4:$D$170,2))</f>
      </c>
      <c r="E100" s="6"/>
      <c r="F100" s="42">
        <f>IF(A100="","",VLOOKUP(A100,'WS Hcap'!$B$4:$M$170,10))</f>
      </c>
      <c r="G100" s="6"/>
      <c r="I100" s="5">
        <v>96</v>
      </c>
      <c r="J100" s="3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IF(A101="","",VLOOKUP(A101,'WS Hcap'!$B$4:$D$170,3))</f>
      </c>
      <c r="C101" s="5">
        <v>97</v>
      </c>
      <c r="D101" s="37">
        <f>IF(A101="","",VLOOKUP(A101,'WS Hcap'!$B$4:$D$170,2))</f>
      </c>
      <c r="E101" s="6"/>
      <c r="F101" s="42">
        <f>IF(A101="","",VLOOKUP(A101,'WS Hcap'!$B$4:$M$170,10))</f>
      </c>
      <c r="G101" s="6"/>
      <c r="I101" s="5">
        <v>97</v>
      </c>
      <c r="J101" s="37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IF(A102="","",VLOOKUP(A102,'WS Hcap'!$B$4:$D$170,3))</f>
      </c>
      <c r="C102" s="5">
        <v>98</v>
      </c>
      <c r="D102" s="37">
        <f>IF(A102="","",VLOOKUP(A102,'WS Hcap'!$B$4:$D$170,2))</f>
      </c>
      <c r="E102" s="6"/>
      <c r="F102" s="42">
        <f>IF(A102="","",VLOOKUP(A102,'WS Hcap'!$B$4:$M$170,10))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IF(A103="","",VLOOKUP(A103,'WS Hcap'!$B$4:$D$170,3))</f>
      </c>
      <c r="C103" s="5">
        <v>99</v>
      </c>
      <c r="D103" s="37">
        <f>IF(A103="","",VLOOKUP(A103,'WS Hcap'!$B$4:$D$170,2))</f>
      </c>
      <c r="E103" s="6"/>
      <c r="F103" s="42">
        <f>IF(A103="","",VLOOKUP(A103,'WS Hcap'!$B$4:$M$170,10))</f>
      </c>
      <c r="G103" s="6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IF(A104="","",VLOOKUP(A104,'WS Hcap'!$B$4:$D$170,3))</f>
      </c>
      <c r="C104" s="5">
        <v>100</v>
      </c>
      <c r="D104" s="37">
        <f>IF(A104="","",VLOOKUP(A104,'WS Hcap'!$B$4:$D$170,2))</f>
      </c>
      <c r="E104" s="6"/>
      <c r="F104" s="42">
        <f>IF(A104="","",VLOOKUP(A104,'WS Hcap'!$B$4:$M$170,10))</f>
      </c>
      <c r="G104" s="6"/>
      <c r="I104" s="5">
        <v>100</v>
      </c>
      <c r="J104" s="21" t="s">
        <v>8</v>
      </c>
      <c r="K104" s="23"/>
      <c r="L104" s="23" t="s">
        <v>8</v>
      </c>
      <c r="M104" s="23"/>
    </row>
    <row r="105" spans="1:13" ht="15">
      <c r="A105" s="5"/>
      <c r="B105" s="5">
        <f>IF(A105="","",VLOOKUP(A105,'WS Hcap'!$B$4:$D$170,3))</f>
      </c>
      <c r="C105" s="5"/>
      <c r="D105" s="37">
        <f>IF(A105="","",VLOOKUP(A105,'WS Hcap'!$B$4:$D$170,2))</f>
      </c>
      <c r="E105" s="6"/>
      <c r="F105" s="42">
        <f>IF(A105="","",VLOOKUP(A105,'WS Hcap'!$B$4:$M$170,10))</f>
      </c>
      <c r="G105" s="6"/>
      <c r="I105" s="5"/>
      <c r="J105" s="37" t="s">
        <v>8</v>
      </c>
      <c r="K105" s="23"/>
      <c r="L105" s="23" t="s">
        <v>8</v>
      </c>
      <c r="M105" s="23"/>
    </row>
    <row r="106" spans="1:13" ht="15">
      <c r="A106" s="5"/>
      <c r="B106" s="5">
        <f>IF(A106="","",VLOOKUP(A106,'WS Hcap'!$B$4:$D$170,3))</f>
      </c>
      <c r="C106" s="5"/>
      <c r="D106" s="37">
        <f>IF(A106="","",VLOOKUP(A106,'WS Hcap'!$B$4:$D$170,2))</f>
      </c>
      <c r="E106" s="6"/>
      <c r="F106" s="42">
        <f>IF(A106="","",VLOOKUP(A106,'WS Hcap'!$B$4:$M$170,10))</f>
      </c>
      <c r="G106" s="6"/>
      <c r="I106" s="5"/>
      <c r="J106" s="37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IF(A107="","",VLOOKUP(A107,'WS Hcap'!$B$4:$D$170,3))</f>
      </c>
      <c r="C107" s="5"/>
      <c r="D107" s="37">
        <f>IF(A107="","",VLOOKUP(A107,'WS Hcap'!$B$4:$D$170,2))</f>
      </c>
      <c r="E107" s="6"/>
      <c r="F107" s="42">
        <f>IF(A107="","",VLOOKUP(A107,'WS Hcap'!$B$4:$M$170,10))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 customHeight="1">
      <c r="A108" s="5"/>
      <c r="B108" s="5">
        <f>IF(A108="","",VLOOKUP(A108,'WS Hcap'!$B$4:$D$170,3))</f>
      </c>
      <c r="C108" s="5"/>
      <c r="D108" s="37">
        <f>IF(A108="","",VLOOKUP(A108,'WS Hcap'!$B$4:$D$170,2))</f>
      </c>
      <c r="E108" s="6"/>
      <c r="F108" s="42">
        <f>IF(A108="","",VLOOKUP(A108,'WS Hcap'!$B$4:$M$170,10))</f>
      </c>
      <c r="G108" s="6"/>
      <c r="I108" s="5"/>
      <c r="J108" s="69" t="s">
        <v>8</v>
      </c>
      <c r="K108" s="6"/>
      <c r="L108" s="69" t="s">
        <v>8</v>
      </c>
      <c r="M108" s="69"/>
    </row>
    <row r="109" spans="1:13" ht="15" customHeight="1">
      <c r="A109" s="5"/>
      <c r="B109" s="22"/>
      <c r="C109" s="22"/>
      <c r="D109" s="37"/>
      <c r="E109" s="6"/>
      <c r="F109" s="42"/>
      <c r="G109" s="23"/>
      <c r="I109" s="5"/>
      <c r="J109" s="7"/>
      <c r="K109" s="6"/>
      <c r="L109" s="6"/>
      <c r="M109" s="6"/>
    </row>
    <row r="110" spans="1:13" ht="15" customHeight="1">
      <c r="A110" s="5"/>
      <c r="B110" s="22"/>
      <c r="C110" s="22"/>
      <c r="D110" s="37"/>
      <c r="E110" s="6"/>
      <c r="F110" s="42"/>
      <c r="G110" s="23"/>
      <c r="I110" s="5"/>
      <c r="J110" s="7"/>
      <c r="K110" s="6"/>
      <c r="L110" s="6"/>
      <c r="M110" s="6"/>
    </row>
    <row r="111" spans="1:13" ht="15" customHeight="1">
      <c r="A111" s="5"/>
      <c r="B111" s="22"/>
      <c r="C111" s="22"/>
      <c r="D111" s="37"/>
      <c r="E111" s="6"/>
      <c r="F111" s="42"/>
      <c r="G111" s="23"/>
      <c r="I111" s="5"/>
      <c r="J111" s="7"/>
      <c r="K111" s="6"/>
      <c r="L111" s="6"/>
      <c r="M111" s="6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 selectLockedCells="1"/>
  <mergeCells count="2">
    <mergeCell ref="J2:L2"/>
    <mergeCell ref="R2:X2"/>
  </mergeCells>
  <conditionalFormatting sqref="A5:A68">
    <cfRule type="duplicateValues" priority="2" dxfId="0" stopIfTrue="1">
      <formula>AND(COUNTIF($A$5:$A$68,A5)&gt;1,NOT(ISBLANK(A5)))</formula>
    </cfRule>
  </conditionalFormatting>
  <conditionalFormatting sqref="A5:A89">
    <cfRule type="duplicateValues" priority="1" dxfId="0" stopIfTrue="1">
      <formula>AND(COUNTIF($A$5:$A$89,A5)&gt;1,NOT(ISBLANK(A5)))</formula>
    </cfRule>
  </conditionalFormatting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5" width="15.7109375" style="0" customWidth="1"/>
    <col min="6" max="6" width="15.7109375" style="73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219</v>
      </c>
      <c r="B1" s="4"/>
      <c r="C1" s="16"/>
      <c r="D1" s="16"/>
      <c r="E1" s="16"/>
      <c r="F1" s="71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71"/>
      <c r="G2" s="16"/>
      <c r="H2" s="16"/>
      <c r="J2" s="241" t="s">
        <v>20</v>
      </c>
      <c r="K2" s="241"/>
      <c r="L2" s="241"/>
      <c r="R2" s="241" t="s">
        <v>161</v>
      </c>
      <c r="S2" s="241"/>
      <c r="T2" s="241"/>
      <c r="U2" s="241"/>
      <c r="V2" s="241"/>
      <c r="W2" s="241"/>
      <c r="X2" s="241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40"/>
      <c r="G3" s="25"/>
      <c r="H3" s="25"/>
      <c r="I3" s="25"/>
      <c r="J3" s="25"/>
      <c r="K3" s="25"/>
      <c r="L3" s="25"/>
      <c r="M3" s="25"/>
    </row>
    <row r="4" spans="1:23" ht="15" customHeight="1" thickBo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72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8">
        <v>1</v>
      </c>
      <c r="T4" s="128">
        <v>2</v>
      </c>
      <c r="U4" s="128">
        <v>3</v>
      </c>
      <c r="V4" s="128">
        <v>4</v>
      </c>
      <c r="W4" s="127"/>
    </row>
    <row r="5" spans="1:23" ht="15" customHeight="1" thickTop="1">
      <c r="A5" s="223">
        <v>573</v>
      </c>
      <c r="B5" s="5" t="str">
        <f>IF(A5="","",VLOOKUP(A5,'WS Hcap'!$B$4:$D$172,3))</f>
        <v>GAL</v>
      </c>
      <c r="C5" s="5">
        <v>1</v>
      </c>
      <c r="D5" s="37" t="str">
        <f>IF(A5="","",VLOOKUP(A5,'WS Hcap'!$B$4:$D$172,2))</f>
        <v>Warnes, Alison</v>
      </c>
      <c r="E5" s="224">
        <v>0.02122685185185185</v>
      </c>
      <c r="F5" s="70">
        <f>IF(A5="","",VLOOKUP(A5,'WS Hcap'!$B$4:$N$172,11))</f>
        <v>0</v>
      </c>
      <c r="G5" s="6">
        <f aca="true" t="shared" si="0" ref="G5:G82">E5-F5</f>
        <v>0.02122685185185185</v>
      </c>
      <c r="H5" s="7"/>
      <c r="I5" s="5">
        <v>1</v>
      </c>
      <c r="J5" s="7" t="s">
        <v>212</v>
      </c>
      <c r="K5" s="6">
        <v>0.024120370370370372</v>
      </c>
      <c r="L5" s="6">
        <v>0.013888888888888888</v>
      </c>
      <c r="M5" s="6">
        <v>0.010231481481481484</v>
      </c>
      <c r="R5" s="218" t="s">
        <v>52</v>
      </c>
      <c r="S5">
        <v>2</v>
      </c>
      <c r="T5">
        <v>24</v>
      </c>
      <c r="U5">
        <v>150</v>
      </c>
      <c r="V5">
        <v>150</v>
      </c>
      <c r="W5" s="127">
        <v>326</v>
      </c>
    </row>
    <row r="6" spans="1:23" ht="15" customHeight="1">
      <c r="A6" s="223">
        <v>563</v>
      </c>
      <c r="B6" s="5" t="str">
        <f>IF(A6="","",VLOOKUP(A6,'WS Hcap'!$B$4:$D$172,3))</f>
        <v>AA</v>
      </c>
      <c r="C6" s="5">
        <v>2</v>
      </c>
      <c r="D6" s="37" t="str">
        <f>IF(A6="","",VLOOKUP(A6,'WS Hcap'!$B$4:$D$172,2))</f>
        <v>Sultman, Sonia</v>
      </c>
      <c r="E6" s="197">
        <v>0.021435185185185186</v>
      </c>
      <c r="F6" s="70">
        <f>IF(A6="","",VLOOKUP(A6,'WS Hcap'!$B$4:$N$172,11))</f>
        <v>0.007986111111111112</v>
      </c>
      <c r="G6" s="6">
        <f t="shared" si="0"/>
        <v>0.013449074074074073</v>
      </c>
      <c r="H6" s="7"/>
      <c r="I6" s="5">
        <v>2</v>
      </c>
      <c r="J6" s="7" t="s">
        <v>226</v>
      </c>
      <c r="K6" s="6">
        <v>0.02408564814814815</v>
      </c>
      <c r="L6" s="6">
        <v>0.013715277777777778</v>
      </c>
      <c r="M6" s="6">
        <v>0.010370370370370374</v>
      </c>
      <c r="R6" s="219" t="s">
        <v>78</v>
      </c>
      <c r="S6">
        <v>14</v>
      </c>
      <c r="T6">
        <v>49</v>
      </c>
      <c r="U6">
        <v>54</v>
      </c>
      <c r="V6">
        <v>69</v>
      </c>
      <c r="W6" s="127">
        <v>186</v>
      </c>
    </row>
    <row r="7" spans="1:23" ht="15" customHeight="1">
      <c r="A7" s="223">
        <v>387</v>
      </c>
      <c r="B7" s="5" t="str">
        <f>IF(A7="","",VLOOKUP(A7,'WS Hcap'!$B$4:$D$172,3))</f>
        <v>CC</v>
      </c>
      <c r="C7" s="5">
        <v>3</v>
      </c>
      <c r="D7" s="37" t="str">
        <f>IF(A7="","",VLOOKUP(A7,'WS Hcap'!$B$4:$D$172,2))</f>
        <v>Falkous, Evan</v>
      </c>
      <c r="E7" s="197">
        <v>0.023425925925925923</v>
      </c>
      <c r="F7" s="70">
        <f>IF(A7="","",VLOOKUP(A7,'WS Hcap'!$B$4:$N$172,11))</f>
        <v>0.01076388888888889</v>
      </c>
      <c r="G7" s="6">
        <f t="shared" si="0"/>
        <v>0.012662037037037032</v>
      </c>
      <c r="H7" s="7"/>
      <c r="I7" s="5">
        <v>3</v>
      </c>
      <c r="J7" s="7" t="s">
        <v>145</v>
      </c>
      <c r="K7" s="6">
        <v>0.024155092592592596</v>
      </c>
      <c r="L7" s="6">
        <v>0.013715277777777778</v>
      </c>
      <c r="M7" s="6">
        <v>0.010439814814814818</v>
      </c>
      <c r="R7" s="219" t="s">
        <v>64</v>
      </c>
      <c r="S7">
        <v>12</v>
      </c>
      <c r="T7">
        <v>25</v>
      </c>
      <c r="U7">
        <v>55</v>
      </c>
      <c r="V7">
        <v>74</v>
      </c>
      <c r="W7" s="127">
        <v>166</v>
      </c>
    </row>
    <row r="8" spans="1:23" ht="15" customHeight="1">
      <c r="A8" s="223">
        <v>494</v>
      </c>
      <c r="B8" s="5" t="str">
        <f>IF(A8="","",VLOOKUP(A8,'WS Hcap'!$B$4:$D$172,3))</f>
        <v>DMR</v>
      </c>
      <c r="C8" s="5">
        <v>4</v>
      </c>
      <c r="D8" s="37" t="str">
        <f>IF(A8="","",VLOOKUP(A8,'WS Hcap'!$B$4:$D$172,2))</f>
        <v>Smith, Karen</v>
      </c>
      <c r="E8" s="197">
        <v>0.023692129629629632</v>
      </c>
      <c r="F8" s="70">
        <f>IF(A8="","",VLOOKUP(A8,'WS Hcap'!$B$4:$N$172,11))</f>
        <v>0.0038194444444444443</v>
      </c>
      <c r="G8" s="6">
        <f t="shared" si="0"/>
        <v>0.019872685185185188</v>
      </c>
      <c r="H8" s="7"/>
      <c r="I8" s="5">
        <v>4</v>
      </c>
      <c r="J8" s="7" t="s">
        <v>68</v>
      </c>
      <c r="K8" s="6">
        <v>0.02431712962962963</v>
      </c>
      <c r="L8" s="6">
        <v>0.013715277777777778</v>
      </c>
      <c r="M8" s="6">
        <v>0.010601851851851852</v>
      </c>
      <c r="R8" s="219" t="s">
        <v>241</v>
      </c>
      <c r="S8">
        <v>5</v>
      </c>
      <c r="T8">
        <v>23</v>
      </c>
      <c r="U8">
        <v>28</v>
      </c>
      <c r="V8">
        <v>34</v>
      </c>
      <c r="W8" s="127">
        <v>90</v>
      </c>
    </row>
    <row r="9" spans="1:23" ht="15" customHeight="1">
      <c r="A9" s="223">
        <v>381</v>
      </c>
      <c r="B9" s="5" t="str">
        <f>IF(A9="","",VLOOKUP(A9,'WS Hcap'!$B$4:$D$172,3))</f>
        <v>BGT</v>
      </c>
      <c r="C9" s="5">
        <v>5</v>
      </c>
      <c r="D9" s="37" t="str">
        <f>IF(A9="","",VLOOKUP(A9,'WS Hcap'!$B$4:$D$172,2))</f>
        <v>Dungworth, Alice</v>
      </c>
      <c r="E9" s="197">
        <v>0.02385416666666667</v>
      </c>
      <c r="F9" s="70">
        <f>IF(A9="","",VLOOKUP(A9,'WS Hcap'!$B$4:$N$172,11))</f>
        <v>0.009722222222222222</v>
      </c>
      <c r="G9" s="6">
        <f t="shared" si="0"/>
        <v>0.014131944444444447</v>
      </c>
      <c r="H9" s="7"/>
      <c r="I9" s="5">
        <v>5</v>
      </c>
      <c r="J9" s="7" t="s">
        <v>160</v>
      </c>
      <c r="K9" s="6">
        <v>0.024305555555555556</v>
      </c>
      <c r="L9" s="6">
        <v>0.013541666666666667</v>
      </c>
      <c r="M9" s="6">
        <v>0.010763888888888889</v>
      </c>
      <c r="R9" s="219" t="s">
        <v>51</v>
      </c>
      <c r="S9">
        <v>3</v>
      </c>
      <c r="T9">
        <v>32</v>
      </c>
      <c r="U9">
        <v>39</v>
      </c>
      <c r="V9">
        <v>59</v>
      </c>
      <c r="W9" s="127">
        <v>133</v>
      </c>
    </row>
    <row r="10" spans="1:23" ht="15" customHeight="1">
      <c r="A10" s="223">
        <v>377</v>
      </c>
      <c r="B10" s="5" t="str">
        <f>IF(A10="","",VLOOKUP(A10,'WS Hcap'!$B$4:$D$172,3))</f>
        <v>SSG</v>
      </c>
      <c r="C10" s="5">
        <v>6</v>
      </c>
      <c r="D10" s="37" t="str">
        <f>IF(A10="","",VLOOKUP(A10,'WS Hcap'!$B$4:$D$172,2))</f>
        <v>Dickinson, Luke</v>
      </c>
      <c r="E10" s="197">
        <v>0.023877314814814816</v>
      </c>
      <c r="F10" s="70">
        <f>IF(A10="","",VLOOKUP(A10,'WS Hcap'!$B$4:$N$172,11))</f>
        <v>0.012847222222222223</v>
      </c>
      <c r="G10" s="6">
        <f t="shared" si="0"/>
        <v>0.011030092592592593</v>
      </c>
      <c r="H10" s="7"/>
      <c r="I10" s="5">
        <v>6</v>
      </c>
      <c r="J10" s="7" t="s">
        <v>22</v>
      </c>
      <c r="K10" s="6">
        <v>0.024340277777777777</v>
      </c>
      <c r="L10" s="6">
        <v>0.013541666666666667</v>
      </c>
      <c r="M10" s="6">
        <v>0.01079861111111111</v>
      </c>
      <c r="R10" s="220" t="s">
        <v>147</v>
      </c>
      <c r="S10">
        <v>21</v>
      </c>
      <c r="T10">
        <v>72</v>
      </c>
      <c r="U10">
        <v>150</v>
      </c>
      <c r="V10">
        <v>150</v>
      </c>
      <c r="W10" s="127">
        <v>393</v>
      </c>
    </row>
    <row r="11" spans="1:23" ht="15" customHeight="1">
      <c r="A11" s="223">
        <v>566</v>
      </c>
      <c r="B11" s="5" t="str">
        <f>IF(A11="","",VLOOKUP(A11,'WS Hcap'!$B$4:$D$172,3))</f>
        <v>TR</v>
      </c>
      <c r="C11" s="5">
        <v>7</v>
      </c>
      <c r="D11" s="37" t="str">
        <f>IF(A11="","",VLOOKUP(A11,'WS Hcap'!$B$4:$D$172,2))</f>
        <v>Triplow, David</v>
      </c>
      <c r="E11" s="197">
        <v>0.023900462962962967</v>
      </c>
      <c r="F11" s="70">
        <f>IF(A11="","",VLOOKUP(A11,'WS Hcap'!$B$4:$N$172,11))</f>
        <v>0.012499999999999999</v>
      </c>
      <c r="G11" s="6">
        <f t="shared" si="0"/>
        <v>0.011400462962962968</v>
      </c>
      <c r="H11" s="7"/>
      <c r="I11" s="5">
        <v>7</v>
      </c>
      <c r="J11" s="7" t="s">
        <v>94</v>
      </c>
      <c r="K11" s="6">
        <v>0.02454861111111111</v>
      </c>
      <c r="L11" s="6">
        <v>0.013715277777777778</v>
      </c>
      <c r="M11" s="6">
        <v>0.010833333333333334</v>
      </c>
      <c r="R11" s="219" t="s">
        <v>102</v>
      </c>
      <c r="S11">
        <v>4</v>
      </c>
      <c r="T11">
        <v>150</v>
      </c>
      <c r="U11">
        <v>150</v>
      </c>
      <c r="V11">
        <v>150</v>
      </c>
      <c r="W11" s="127">
        <v>454</v>
      </c>
    </row>
    <row r="12" spans="1:23" ht="15" customHeight="1">
      <c r="A12" s="223">
        <v>341</v>
      </c>
      <c r="B12" s="5" t="str">
        <f>IF(A12="","",VLOOKUP(A12,'WS Hcap'!$B$4:$D$172,3))</f>
        <v>KK</v>
      </c>
      <c r="C12" s="5">
        <v>8</v>
      </c>
      <c r="D12" s="37" t="str">
        <f>IF(A12="","",VLOOKUP(A12,'WS Hcap'!$B$4:$D$172,2))</f>
        <v>Adams, Niamh</v>
      </c>
      <c r="E12" s="197">
        <v>0.02394675925925926</v>
      </c>
      <c r="F12" s="70">
        <f>IF(A12="","",VLOOKUP(A12,'WS Hcap'!$B$4:$N$172,11))</f>
        <v>0.01267361111111111</v>
      </c>
      <c r="G12" s="6">
        <f t="shared" si="0"/>
        <v>0.011273148148148152</v>
      </c>
      <c r="H12" s="7"/>
      <c r="I12" s="5">
        <v>8</v>
      </c>
      <c r="J12" s="37" t="s">
        <v>162</v>
      </c>
      <c r="K12" s="6">
        <v>0.023877314814814816</v>
      </c>
      <c r="L12" s="6">
        <v>0.012847222222222223</v>
      </c>
      <c r="M12" s="6">
        <v>0.011030092592592593</v>
      </c>
      <c r="R12" s="219" t="s">
        <v>123</v>
      </c>
      <c r="S12">
        <v>19</v>
      </c>
      <c r="T12">
        <v>60</v>
      </c>
      <c r="U12">
        <v>150</v>
      </c>
      <c r="V12">
        <v>150</v>
      </c>
      <c r="W12" s="127">
        <v>379</v>
      </c>
    </row>
    <row r="13" spans="1:23" ht="15" customHeight="1">
      <c r="A13" s="223">
        <v>496</v>
      </c>
      <c r="B13" s="5" t="str">
        <f>IF(A13="","",VLOOKUP(A13,'WS Hcap'!$B$4:$D$172,3))</f>
        <v>TSC</v>
      </c>
      <c r="C13" s="5">
        <v>9</v>
      </c>
      <c r="D13" s="37" t="str">
        <f>IF(A13="","",VLOOKUP(A13,'WS Hcap'!$B$4:$D$172,2))</f>
        <v>Southworth, Jade</v>
      </c>
      <c r="E13" s="197">
        <v>0.02399305555555556</v>
      </c>
      <c r="F13" s="70">
        <f>IF(A13="","",VLOOKUP(A13,'WS Hcap'!$B$4:$N$172,11))</f>
        <v>0.010416666666666666</v>
      </c>
      <c r="G13" s="6">
        <f t="shared" si="0"/>
        <v>0.013576388888888893</v>
      </c>
      <c r="H13" s="7"/>
      <c r="I13" s="5">
        <v>9</v>
      </c>
      <c r="J13" s="37" t="s">
        <v>182</v>
      </c>
      <c r="K13" s="6">
        <v>0.024039351851851853</v>
      </c>
      <c r="L13" s="6">
        <v>0.012847222222222223</v>
      </c>
      <c r="M13" s="6">
        <v>0.01119212962962963</v>
      </c>
      <c r="R13" s="219" t="s">
        <v>91</v>
      </c>
      <c r="S13">
        <v>1</v>
      </c>
      <c r="T13">
        <v>10</v>
      </c>
      <c r="U13">
        <v>29</v>
      </c>
      <c r="V13">
        <v>43</v>
      </c>
      <c r="W13" s="127">
        <v>83</v>
      </c>
    </row>
    <row r="14" spans="1:23" ht="15" customHeight="1">
      <c r="A14" s="223">
        <v>476</v>
      </c>
      <c r="B14" s="5" t="str">
        <f>IF(A14="","",VLOOKUP(A14,'WS Hcap'!$B$4:$D$172,3))</f>
        <v>GAL</v>
      </c>
      <c r="C14" s="5">
        <v>10</v>
      </c>
      <c r="D14" s="37" t="str">
        <f>IF(A14="","",VLOOKUP(A14,'WS Hcap'!$B$4:$D$172,2))</f>
        <v>McNeil, Louise</v>
      </c>
      <c r="E14" s="197">
        <v>0.024004629629629633</v>
      </c>
      <c r="F14" s="70">
        <f>IF(A14="","",VLOOKUP(A14,'WS Hcap'!$B$4:$N$172,11))</f>
        <v>0.009375</v>
      </c>
      <c r="G14" s="6">
        <f t="shared" si="0"/>
        <v>0.014629629629629633</v>
      </c>
      <c r="H14" s="7"/>
      <c r="I14" s="5">
        <v>10</v>
      </c>
      <c r="J14" s="37" t="s">
        <v>177</v>
      </c>
      <c r="K14" s="6">
        <v>0.024293981481481486</v>
      </c>
      <c r="L14" s="6">
        <v>0.013020833333333334</v>
      </c>
      <c r="M14" s="6">
        <v>0.011273148148148152</v>
      </c>
      <c r="R14" s="219" t="s">
        <v>54</v>
      </c>
      <c r="S14">
        <v>16</v>
      </c>
      <c r="T14">
        <v>26</v>
      </c>
      <c r="U14">
        <v>67</v>
      </c>
      <c r="V14">
        <v>68</v>
      </c>
      <c r="W14" s="127">
        <v>177</v>
      </c>
    </row>
    <row r="15" spans="1:23" ht="15" customHeight="1">
      <c r="A15" s="223">
        <v>483</v>
      </c>
      <c r="B15" s="5" t="str">
        <f>IF(A15="","",VLOOKUP(A15,'WS Hcap'!$B$4:$D$172,3))</f>
        <v>SM</v>
      </c>
      <c r="C15" s="5">
        <v>11</v>
      </c>
      <c r="D15" s="37" t="str">
        <f>IF(A15="","",VLOOKUP(A15,'WS Hcap'!$B$4:$D$172,2))</f>
        <v>Oliver, Emma</v>
      </c>
      <c r="E15" s="197">
        <v>0.02402777777777778</v>
      </c>
      <c r="F15" s="70">
        <f>IF(A15="","",VLOOKUP(A15,'WS Hcap'!$B$4:$N$172,11))</f>
        <v>0.005902777777777778</v>
      </c>
      <c r="G15" s="6">
        <f t="shared" si="0"/>
        <v>0.018125000000000002</v>
      </c>
      <c r="H15" s="7"/>
      <c r="I15" s="5">
        <v>11</v>
      </c>
      <c r="J15" s="37" t="s">
        <v>227</v>
      </c>
      <c r="K15" s="6">
        <v>0.024293981481481486</v>
      </c>
      <c r="L15" s="6">
        <v>0.013020833333333334</v>
      </c>
      <c r="M15" s="6">
        <v>0.011273148148148152</v>
      </c>
      <c r="R15" s="219" t="s">
        <v>124</v>
      </c>
      <c r="S15">
        <v>17</v>
      </c>
      <c r="T15">
        <v>51</v>
      </c>
      <c r="U15">
        <v>150</v>
      </c>
      <c r="V15">
        <v>150</v>
      </c>
      <c r="W15" s="127">
        <v>368</v>
      </c>
    </row>
    <row r="16" spans="1:23" ht="15" customHeight="1">
      <c r="A16" s="223">
        <v>369</v>
      </c>
      <c r="B16" s="5" t="str">
        <f>IF(A16="","",VLOOKUP(A16,'WS Hcap'!$B$4:$D$172,3))</f>
        <v>BB</v>
      </c>
      <c r="C16" s="5">
        <v>12</v>
      </c>
      <c r="D16" s="37" t="str">
        <f>IF(A16="","",VLOOKUP(A16,'WS Hcap'!$B$4:$D$172,2))</f>
        <v>Clough, Simon</v>
      </c>
      <c r="E16" s="197">
        <v>0.024039351851851853</v>
      </c>
      <c r="F16" s="70">
        <f>IF(A16="","",VLOOKUP(A16,'WS Hcap'!$B$4:$N$172,11))</f>
        <v>0.012847222222222223</v>
      </c>
      <c r="G16" s="6">
        <f t="shared" si="0"/>
        <v>0.01119212962962963</v>
      </c>
      <c r="H16" s="7"/>
      <c r="I16" s="5">
        <v>12</v>
      </c>
      <c r="J16" s="37" t="s">
        <v>150</v>
      </c>
      <c r="K16" s="6">
        <v>0.02394675925925926</v>
      </c>
      <c r="L16" s="6">
        <v>0.01267361111111111</v>
      </c>
      <c r="M16" s="6">
        <v>0.011273148148148152</v>
      </c>
      <c r="R16" s="219" t="s">
        <v>128</v>
      </c>
      <c r="S16">
        <v>65</v>
      </c>
      <c r="T16">
        <v>75</v>
      </c>
      <c r="U16">
        <v>150</v>
      </c>
      <c r="V16">
        <v>150</v>
      </c>
      <c r="W16" s="127">
        <v>440</v>
      </c>
    </row>
    <row r="17" spans="1:23" ht="15" customHeight="1">
      <c r="A17" s="223">
        <v>575</v>
      </c>
      <c r="B17" s="5" t="str">
        <f>IF(A17="","",VLOOKUP(A17,'WS Hcap'!$B$4:$D$172,3))</f>
        <v>SB</v>
      </c>
      <c r="C17" s="5">
        <v>13</v>
      </c>
      <c r="D17" s="37" t="str">
        <f>IF(A17="","",VLOOKUP(A17,'WS Hcap'!$B$4:$D$172,2))</f>
        <v>Watson, Kandis</v>
      </c>
      <c r="E17" s="197">
        <v>0.02405092592592593</v>
      </c>
      <c r="F17" s="70">
        <f>IF(A17="","",VLOOKUP(A17,'WS Hcap'!$B$4:$N$172,11))</f>
        <v>0.012152777777777778</v>
      </c>
      <c r="G17" s="6">
        <f t="shared" si="0"/>
        <v>0.011898148148148152</v>
      </c>
      <c r="H17" s="7"/>
      <c r="I17" s="5">
        <v>13</v>
      </c>
      <c r="J17" s="37" t="s">
        <v>187</v>
      </c>
      <c r="K17" s="6">
        <v>0.024375</v>
      </c>
      <c r="L17" s="6">
        <v>0.013020833333333334</v>
      </c>
      <c r="M17" s="6">
        <v>0.011354166666666667</v>
      </c>
      <c r="R17" s="219" t="s">
        <v>101</v>
      </c>
      <c r="S17">
        <v>36</v>
      </c>
      <c r="T17">
        <v>47</v>
      </c>
      <c r="U17">
        <v>50</v>
      </c>
      <c r="V17">
        <v>57</v>
      </c>
      <c r="W17" s="127">
        <v>190</v>
      </c>
    </row>
    <row r="18" spans="1:23" ht="15" customHeight="1">
      <c r="A18" s="223">
        <v>356</v>
      </c>
      <c r="B18" s="5" t="str">
        <f>IF(A18="","",VLOOKUP(A18,'WS Hcap'!$B$4:$D$172,3))</f>
        <v>AUMD</v>
      </c>
      <c r="C18" s="5">
        <v>14</v>
      </c>
      <c r="D18" s="37" t="str">
        <f>IF(A18="","",VLOOKUP(A18,'WS Hcap'!$B$4:$D$172,2))</f>
        <v>Brabazon, Anita</v>
      </c>
      <c r="E18" s="225">
        <v>0.024062500000000004</v>
      </c>
      <c r="F18" s="70">
        <f>IF(A18="","",VLOOKUP(A18,'WS Hcap'!$B$4:$N$172,11))</f>
        <v>0.009375</v>
      </c>
      <c r="G18" s="6">
        <f t="shared" si="0"/>
        <v>0.014687500000000004</v>
      </c>
      <c r="H18" s="7"/>
      <c r="I18" s="5">
        <v>14</v>
      </c>
      <c r="J18" s="7" t="s">
        <v>117</v>
      </c>
      <c r="K18" s="6">
        <v>0.023900462962962967</v>
      </c>
      <c r="L18" s="6">
        <v>0.012499999999999999</v>
      </c>
      <c r="M18" s="6">
        <v>0.011400462962962968</v>
      </c>
      <c r="R18" s="220" t="s">
        <v>246</v>
      </c>
      <c r="S18">
        <v>8</v>
      </c>
      <c r="T18">
        <v>18</v>
      </c>
      <c r="U18">
        <v>20</v>
      </c>
      <c r="V18">
        <v>44</v>
      </c>
      <c r="W18" s="127">
        <v>90</v>
      </c>
    </row>
    <row r="19" spans="1:23" ht="15" customHeight="1">
      <c r="A19" s="223">
        <v>584</v>
      </c>
      <c r="B19" s="5" t="str">
        <f>IF(A19="","",VLOOKUP(A19,'WS Hcap'!$B$4:$D$172,3))</f>
        <v>SM</v>
      </c>
      <c r="C19" s="5">
        <v>15</v>
      </c>
      <c r="D19" s="37" t="str">
        <f>IF(A19="","",VLOOKUP(A19,'WS Hcap'!$B$4:$D$172,2))</f>
        <v>Stanton, Claire</v>
      </c>
      <c r="E19" s="225">
        <v>0.024062500000000004</v>
      </c>
      <c r="F19" s="70">
        <f>IF(A19="","",VLOOKUP(A19,'WS Hcap'!$B$4:$N$172,11))</f>
        <v>0.008333333333333333</v>
      </c>
      <c r="G19" s="6">
        <f t="shared" si="0"/>
        <v>0.01572916666666667</v>
      </c>
      <c r="H19" s="7"/>
      <c r="I19" s="5">
        <v>15</v>
      </c>
      <c r="J19" s="7" t="s">
        <v>224</v>
      </c>
      <c r="K19" s="6">
        <v>0.024097222222222225</v>
      </c>
      <c r="L19" s="6">
        <v>0.01267361111111111</v>
      </c>
      <c r="M19" s="6">
        <v>0.011423611111111115</v>
      </c>
      <c r="R19" s="219" t="s">
        <v>207</v>
      </c>
      <c r="S19">
        <v>150</v>
      </c>
      <c r="T19">
        <v>150</v>
      </c>
      <c r="U19">
        <v>150</v>
      </c>
      <c r="V19">
        <v>150</v>
      </c>
      <c r="W19" s="127">
        <v>600</v>
      </c>
    </row>
    <row r="20" spans="1:23" ht="15" customHeight="1">
      <c r="A20" s="223">
        <v>360</v>
      </c>
      <c r="B20" s="5" t="str">
        <f>IF(A20="","",VLOOKUP(A20,'WS Hcap'!$B$4:$D$172,3))</f>
        <v>HT</v>
      </c>
      <c r="C20" s="5">
        <v>16</v>
      </c>
      <c r="D20" s="37" t="str">
        <f>IF(A20="","",VLOOKUP(A20,'WS Hcap'!$B$4:$D$172,2))</f>
        <v>Brown, Rachel</v>
      </c>
      <c r="E20" s="225">
        <v>0.024074074074074078</v>
      </c>
      <c r="F20" s="70">
        <f>IF(A20="","",VLOOKUP(A20,'WS Hcap'!$B$4:$N$172,11))</f>
        <v>0.0050347222222222225</v>
      </c>
      <c r="G20" s="6">
        <f t="shared" si="0"/>
        <v>0.019039351851851856</v>
      </c>
      <c r="H20" s="7"/>
      <c r="I20" s="5">
        <v>16</v>
      </c>
      <c r="J20" s="37" t="s">
        <v>201</v>
      </c>
      <c r="K20" s="6">
        <v>0.0241087962962963</v>
      </c>
      <c r="L20" s="6">
        <v>0.01267361111111111</v>
      </c>
      <c r="M20" s="6">
        <v>0.011435185185185189</v>
      </c>
      <c r="R20" s="219" t="s">
        <v>80</v>
      </c>
      <c r="S20">
        <v>40</v>
      </c>
      <c r="T20">
        <v>48</v>
      </c>
      <c r="U20">
        <v>56</v>
      </c>
      <c r="V20">
        <v>150</v>
      </c>
      <c r="W20" s="127">
        <v>294</v>
      </c>
    </row>
    <row r="21" spans="1:23" ht="15" customHeight="1">
      <c r="A21" s="223">
        <v>382</v>
      </c>
      <c r="B21" s="5" t="str">
        <f>IF(A21="","",VLOOKUP(A21,'WS Hcap'!$B$4:$D$172,3))</f>
        <v>IPD</v>
      </c>
      <c r="C21" s="5">
        <v>17</v>
      </c>
      <c r="D21" s="37" t="str">
        <f>IF(A21="","",VLOOKUP(A21,'WS Hcap'!$B$4:$D$172,2))</f>
        <v>Dungworth, Joseph</v>
      </c>
      <c r="E21" s="225">
        <v>0.02408564814814815</v>
      </c>
      <c r="F21" s="70">
        <f>IF(A21="","",VLOOKUP(A21,'WS Hcap'!$B$4:$N$172,11))</f>
        <v>0.013715277777777778</v>
      </c>
      <c r="G21" s="6">
        <f t="shared" si="0"/>
        <v>0.010370370370370374</v>
      </c>
      <c r="H21" s="7"/>
      <c r="I21" s="5">
        <v>17</v>
      </c>
      <c r="J21" s="7" t="s">
        <v>24</v>
      </c>
      <c r="K21" s="6">
        <v>0.024421296296296295</v>
      </c>
      <c r="L21" s="77">
        <v>0.012847222222222223</v>
      </c>
      <c r="M21" s="6">
        <v>0.011574074074074072</v>
      </c>
      <c r="R21" s="219" t="s">
        <v>81</v>
      </c>
      <c r="S21">
        <v>13</v>
      </c>
      <c r="T21">
        <v>30</v>
      </c>
      <c r="U21">
        <v>35</v>
      </c>
      <c r="V21">
        <v>41</v>
      </c>
      <c r="W21" s="127">
        <v>119</v>
      </c>
    </row>
    <row r="22" spans="1:23" ht="15" customHeight="1">
      <c r="A22" s="223">
        <v>364</v>
      </c>
      <c r="B22" s="5" t="str">
        <f>IF(A22="","",VLOOKUP(A22,'WS Hcap'!$B$4:$D$172,3))</f>
        <v>KK</v>
      </c>
      <c r="C22" s="5">
        <v>18</v>
      </c>
      <c r="D22" s="37" t="str">
        <f>IF(A22="","",VLOOKUP(A22,'WS Hcap'!$B$4:$D$172,2))</f>
        <v>Bryce, Kimberley</v>
      </c>
      <c r="E22" s="225">
        <v>0.024097222222222225</v>
      </c>
      <c r="F22" s="70">
        <f>IF(A22="","",VLOOKUP(A22,'WS Hcap'!$B$4:$N$172,11))</f>
        <v>0.01267361111111111</v>
      </c>
      <c r="G22" s="6">
        <f t="shared" si="0"/>
        <v>0.011423611111111115</v>
      </c>
      <c r="H22" s="7"/>
      <c r="I22" s="5">
        <v>18</v>
      </c>
      <c r="J22" s="37" t="s">
        <v>93</v>
      </c>
      <c r="K22" s="6">
        <v>0.02445601851851852</v>
      </c>
      <c r="L22" s="6">
        <v>0.012847222222222223</v>
      </c>
      <c r="M22" s="6">
        <v>0.011608796296296296</v>
      </c>
      <c r="R22" s="219" t="s">
        <v>99</v>
      </c>
      <c r="S22">
        <v>38</v>
      </c>
      <c r="T22">
        <v>42</v>
      </c>
      <c r="U22">
        <v>52</v>
      </c>
      <c r="V22">
        <v>150</v>
      </c>
      <c r="W22" s="127">
        <v>282</v>
      </c>
    </row>
    <row r="23" spans="1:23" ht="15" customHeight="1">
      <c r="A23" s="223">
        <v>486</v>
      </c>
      <c r="B23" s="5" t="str">
        <f>IF(A23="","",VLOOKUP(A23,'WS Hcap'!$B$4:$D$172,3))</f>
        <v>FF</v>
      </c>
      <c r="C23" s="5">
        <v>19</v>
      </c>
      <c r="D23" s="37" t="str">
        <f>IF(A23="","",VLOOKUP(A23,'WS Hcap'!$B$4:$D$172,2))</f>
        <v>Rhodes, Robert</v>
      </c>
      <c r="E23" s="225">
        <v>0.0241087962962963</v>
      </c>
      <c r="F23" s="70">
        <f>IF(A23="","",VLOOKUP(A23,'WS Hcap'!$B$4:$N$172,11))</f>
        <v>0.01267361111111111</v>
      </c>
      <c r="G23" s="6">
        <f t="shared" si="0"/>
        <v>0.011435185185185189</v>
      </c>
      <c r="H23" s="7"/>
      <c r="I23" s="5">
        <v>19</v>
      </c>
      <c r="J23" s="37" t="s">
        <v>88</v>
      </c>
      <c r="K23" s="6">
        <v>0.024351851851851854</v>
      </c>
      <c r="L23" s="6">
        <v>0.01267361111111111</v>
      </c>
      <c r="M23" s="6">
        <v>0.011678240740740744</v>
      </c>
      <c r="R23" s="219" t="s">
        <v>203</v>
      </c>
      <c r="S23">
        <v>11</v>
      </c>
      <c r="T23">
        <v>15</v>
      </c>
      <c r="U23">
        <v>31</v>
      </c>
      <c r="V23">
        <v>58</v>
      </c>
      <c r="W23" s="127">
        <v>115</v>
      </c>
    </row>
    <row r="24" spans="1:23" ht="15" customHeight="1">
      <c r="A24" s="223">
        <v>363</v>
      </c>
      <c r="B24" s="5" t="str">
        <f>IF(A24="","",VLOOKUP(A24,'WS Hcap'!$B$4:$D$172,3))</f>
        <v>KK</v>
      </c>
      <c r="C24" s="5">
        <v>20</v>
      </c>
      <c r="D24" s="37" t="str">
        <f>IF(A24="","",VLOOKUP(A24,'WS Hcap'!$B$4:$D$172,2))</f>
        <v>Bryce, Karl</v>
      </c>
      <c r="E24" s="225">
        <v>0.024120370370370372</v>
      </c>
      <c r="F24" s="70">
        <f>IF(A24="","",VLOOKUP(A24,'WS Hcap'!$B$4:$N$172,11))</f>
        <v>0.013888888888888888</v>
      </c>
      <c r="G24" s="6">
        <f t="shared" si="0"/>
        <v>0.010231481481481484</v>
      </c>
      <c r="H24" s="7"/>
      <c r="I24" s="5">
        <v>20</v>
      </c>
      <c r="J24" s="7" t="s">
        <v>25</v>
      </c>
      <c r="K24" s="6">
        <v>0.025069444444444446</v>
      </c>
      <c r="L24" s="77">
        <v>0.013368055555555557</v>
      </c>
      <c r="M24" s="6">
        <v>0.01170138888888889</v>
      </c>
      <c r="R24" s="219" t="s">
        <v>82</v>
      </c>
      <c r="S24">
        <v>6</v>
      </c>
      <c r="T24">
        <v>27</v>
      </c>
      <c r="U24">
        <v>70</v>
      </c>
      <c r="V24">
        <v>71</v>
      </c>
      <c r="W24" s="127">
        <v>174</v>
      </c>
    </row>
    <row r="25" spans="1:23" ht="15" customHeight="1">
      <c r="A25" s="223">
        <v>391</v>
      </c>
      <c r="B25" s="5" t="str">
        <f>IF(A25="","",VLOOKUP(A25,'WS Hcap'!$B$4:$D$172,3))</f>
        <v>CM</v>
      </c>
      <c r="C25" s="5">
        <v>21</v>
      </c>
      <c r="D25" s="37" t="str">
        <f>IF(A25="","",VLOOKUP(A25,'WS Hcap'!$B$4:$D$172,2))</f>
        <v>Forster, Gwen</v>
      </c>
      <c r="E25" s="225">
        <v>0.02413194444444445</v>
      </c>
      <c r="F25" s="70">
        <f>IF(A25="","",VLOOKUP(A25,'WS Hcap'!$B$4:$N$172,11))</f>
        <v>0.011111111111111112</v>
      </c>
      <c r="G25" s="6">
        <f t="shared" si="0"/>
        <v>0.013020833333333337</v>
      </c>
      <c r="H25" s="7"/>
      <c r="I25" s="5">
        <v>21</v>
      </c>
      <c r="J25" s="7" t="s">
        <v>172</v>
      </c>
      <c r="K25" s="6">
        <v>0.024375</v>
      </c>
      <c r="L25" s="6">
        <v>0.012499999999999999</v>
      </c>
      <c r="M25" s="6">
        <v>0.011875000000000002</v>
      </c>
      <c r="R25" s="219" t="s">
        <v>83</v>
      </c>
      <c r="S25">
        <v>7</v>
      </c>
      <c r="T25">
        <v>22</v>
      </c>
      <c r="U25">
        <v>33</v>
      </c>
      <c r="V25">
        <v>37</v>
      </c>
      <c r="W25" s="127">
        <v>99</v>
      </c>
    </row>
    <row r="26" spans="1:23" ht="15" customHeight="1" thickBot="1">
      <c r="A26" s="223">
        <v>569</v>
      </c>
      <c r="B26" s="5" t="str">
        <f>IF(A26="","",VLOOKUP(A26,'WS Hcap'!$B$4:$D$172,3))</f>
        <v>TR</v>
      </c>
      <c r="C26" s="5">
        <v>22</v>
      </c>
      <c r="D26" s="37" t="str">
        <f>IF(A26="","",VLOOKUP(A26,'WS Hcap'!$B$4:$D$172,2))</f>
        <v>Tyler, Amy</v>
      </c>
      <c r="E26" s="225">
        <v>0.024143518518518522</v>
      </c>
      <c r="F26" s="70">
        <f>IF(A26="","",VLOOKUP(A26,'WS Hcap'!$B$4:$N$172,11))</f>
        <v>0.009375</v>
      </c>
      <c r="G26" s="6">
        <f t="shared" si="0"/>
        <v>0.014768518518518523</v>
      </c>
      <c r="H26" s="7"/>
      <c r="I26" s="5">
        <v>22</v>
      </c>
      <c r="J26" s="7" t="s">
        <v>179</v>
      </c>
      <c r="K26" s="6">
        <v>0.02420138888888889</v>
      </c>
      <c r="L26" s="6">
        <v>0.012326388888888888</v>
      </c>
      <c r="M26" s="6">
        <v>0.011875000000000002</v>
      </c>
      <c r="R26" s="221" t="s">
        <v>100</v>
      </c>
      <c r="S26">
        <v>9</v>
      </c>
      <c r="T26">
        <v>46</v>
      </c>
      <c r="U26">
        <v>61</v>
      </c>
      <c r="V26">
        <v>150</v>
      </c>
      <c r="W26" s="127">
        <v>266</v>
      </c>
    </row>
    <row r="27" spans="1:18" ht="15" customHeight="1" thickTop="1">
      <c r="A27" s="223">
        <v>478</v>
      </c>
      <c r="B27" s="5" t="str">
        <f>IF(A27="","",VLOOKUP(A27,'WS Hcap'!$B$4:$D$172,3))</f>
        <v>BGT</v>
      </c>
      <c r="C27" s="5">
        <v>23</v>
      </c>
      <c r="D27" s="37" t="str">
        <f>IF(A27="","",VLOOKUP(A27,'WS Hcap'!$B$4:$D$172,2))</f>
        <v>Morris, Rob</v>
      </c>
      <c r="E27" s="225">
        <v>0.024155092592592596</v>
      </c>
      <c r="F27" s="70">
        <f>IF(A27="","",VLOOKUP(A27,'WS Hcap'!$B$4:$N$172,11))</f>
        <v>0.013715277777777778</v>
      </c>
      <c r="G27" s="6">
        <f t="shared" si="0"/>
        <v>0.010439814814814818</v>
      </c>
      <c r="H27" s="7"/>
      <c r="I27" s="5">
        <v>23</v>
      </c>
      <c r="J27" s="37" t="s">
        <v>163</v>
      </c>
      <c r="K27" s="6">
        <v>0.02405092592592593</v>
      </c>
      <c r="L27" s="6">
        <v>0.012152777777777778</v>
      </c>
      <c r="M27" s="6">
        <v>0.011898148148148152</v>
      </c>
      <c r="R27" s="162"/>
    </row>
    <row r="28" spans="1:18" ht="15" customHeight="1">
      <c r="A28" s="223">
        <v>361</v>
      </c>
      <c r="B28" s="5" t="str">
        <f>IF(A28="","",VLOOKUP(A28,'WS Hcap'!$B$4:$D$172,3))</f>
        <v>AA</v>
      </c>
      <c r="C28" s="5">
        <v>24</v>
      </c>
      <c r="D28" s="37" t="str">
        <f>IF(A28="","",VLOOKUP(A28,'WS Hcap'!$B$4:$D$172,2))</f>
        <v>Browning, Sue</v>
      </c>
      <c r="E28" s="225">
        <v>0.02416666666666667</v>
      </c>
      <c r="F28" s="70">
        <f>IF(A28="","",VLOOKUP(A28,'WS Hcap'!$B$4:$N$172,11))</f>
        <v>0.011284722222222222</v>
      </c>
      <c r="G28" s="6">
        <f t="shared" si="0"/>
        <v>0.012881944444444448</v>
      </c>
      <c r="H28" s="7"/>
      <c r="I28" s="5">
        <v>24</v>
      </c>
      <c r="J28" s="7" t="s">
        <v>164</v>
      </c>
      <c r="K28" s="6">
        <v>0.024432870370370372</v>
      </c>
      <c r="L28" s="77">
        <v>0.012499999999999999</v>
      </c>
      <c r="M28" s="6">
        <v>0.011932870370370373</v>
      </c>
      <c r="R28" s="163"/>
    </row>
    <row r="29" spans="1:13" ht="15" customHeight="1">
      <c r="A29" s="223">
        <v>371</v>
      </c>
      <c r="B29" s="5" t="str">
        <f>IF(A29="","",VLOOKUP(A29,'WS Hcap'!$B$4:$D$172,3))</f>
        <v>BB</v>
      </c>
      <c r="C29" s="5">
        <v>25</v>
      </c>
      <c r="D29" s="37" t="str">
        <f>IF(A29="","",VLOOKUP(A29,'WS Hcap'!$B$4:$D$172,2))</f>
        <v>Courtney, Nikki</v>
      </c>
      <c r="E29" s="225">
        <v>0.02416666666666667</v>
      </c>
      <c r="F29" s="70">
        <f>IF(A29="","",VLOOKUP(A29,'WS Hcap'!$B$4:$N$172,11))</f>
        <v>0.011979166666666666</v>
      </c>
      <c r="G29" s="6">
        <f t="shared" si="0"/>
        <v>0.012187500000000004</v>
      </c>
      <c r="H29" s="7"/>
      <c r="I29" s="5">
        <v>25</v>
      </c>
      <c r="J29" s="7" t="s">
        <v>231</v>
      </c>
      <c r="K29" s="6">
        <v>0.024479166666666666</v>
      </c>
      <c r="L29" s="6">
        <v>0.012499999999999999</v>
      </c>
      <c r="M29" s="6">
        <v>0.011979166666666667</v>
      </c>
    </row>
    <row r="30" spans="1:13" ht="15" customHeight="1">
      <c r="A30" s="223">
        <v>458</v>
      </c>
      <c r="B30" s="5" t="str">
        <f>IF(A30="","",VLOOKUP(A30,'WS Hcap'!$B$4:$D$172,3))</f>
        <v>HT</v>
      </c>
      <c r="C30" s="5">
        <v>26</v>
      </c>
      <c r="D30" s="37" t="str">
        <f>IF(A30="","",VLOOKUP(A30,'WS Hcap'!$B$4:$D$172,2))</f>
        <v>Herron, Leanne</v>
      </c>
      <c r="E30" s="225">
        <v>0.02416666666666667</v>
      </c>
      <c r="F30" s="70">
        <f>IF(A30="","",VLOOKUP(A30,'WS Hcap'!$B$4:$N$172,11))</f>
        <v>0.011979166666666666</v>
      </c>
      <c r="G30" s="6">
        <f t="shared" si="0"/>
        <v>0.012187500000000004</v>
      </c>
      <c r="H30" s="7"/>
      <c r="I30" s="5">
        <v>26</v>
      </c>
      <c r="J30" s="37" t="s">
        <v>181</v>
      </c>
      <c r="K30" s="6">
        <v>0.02416666666666667</v>
      </c>
      <c r="L30" s="6">
        <v>0.011979166666666666</v>
      </c>
      <c r="M30" s="6">
        <v>0.012187500000000004</v>
      </c>
    </row>
    <row r="31" spans="1:13" ht="15" customHeight="1">
      <c r="A31" s="223">
        <v>355</v>
      </c>
      <c r="B31" s="5" t="str">
        <f>IF(A31="","",VLOOKUP(A31,'WS Hcap'!$B$4:$D$172,3))</f>
        <v>SSG</v>
      </c>
      <c r="C31" s="5">
        <v>27</v>
      </c>
      <c r="D31" s="37" t="str">
        <f>IF(A31="","",VLOOKUP(A31,'WS Hcap'!$B$4:$D$172,2))</f>
        <v>Boldon, Rose</v>
      </c>
      <c r="E31" s="225">
        <v>0.024178240740740743</v>
      </c>
      <c r="F31" s="70">
        <f>IF(A31="","",VLOOKUP(A31,'WS Hcap'!$B$4:$N$172,11))</f>
        <v>0.006944444444444444</v>
      </c>
      <c r="G31" s="6">
        <f t="shared" si="0"/>
        <v>0.0172337962962963</v>
      </c>
      <c r="H31" s="7"/>
      <c r="I31" s="5">
        <v>27</v>
      </c>
      <c r="J31" s="7" t="s">
        <v>27</v>
      </c>
      <c r="K31" s="6">
        <v>0.02416666666666667</v>
      </c>
      <c r="L31" s="6">
        <v>0.011979166666666666</v>
      </c>
      <c r="M31" s="6">
        <v>0.012187500000000004</v>
      </c>
    </row>
    <row r="32" spans="1:13" ht="15" customHeight="1">
      <c r="A32" s="223">
        <v>348</v>
      </c>
      <c r="B32" s="5" t="str">
        <f>IF(A32="","",VLOOKUP(A32,'WS Hcap'!$B$4:$D$172,3))</f>
        <v>BGT</v>
      </c>
      <c r="C32" s="5">
        <v>28</v>
      </c>
      <c r="D32" s="37" t="str">
        <f>IF(A32="","",VLOOKUP(A32,'WS Hcap'!$B$4:$D$172,2))</f>
        <v>Barrett, Lauren</v>
      </c>
      <c r="E32" s="225">
        <v>0.02420138888888889</v>
      </c>
      <c r="F32" s="70">
        <f>IF(A32="","",VLOOKUP(A32,'WS Hcap'!$B$4:$N$172,11))</f>
        <v>0.012326388888888888</v>
      </c>
      <c r="G32" s="6">
        <f t="shared" si="0"/>
        <v>0.011875000000000002</v>
      </c>
      <c r="H32" s="7"/>
      <c r="I32" s="5">
        <v>28</v>
      </c>
      <c r="J32" s="37" t="s">
        <v>98</v>
      </c>
      <c r="K32" s="6">
        <v>0.024537037037037038</v>
      </c>
      <c r="L32" s="6">
        <v>0.012326388888888888</v>
      </c>
      <c r="M32" s="6">
        <v>0.01221064814814815</v>
      </c>
    </row>
    <row r="33" spans="1:13" ht="15" customHeight="1">
      <c r="A33" s="223">
        <v>472</v>
      </c>
      <c r="B33" s="5" t="str">
        <f>IF(A33="","",VLOOKUP(A33,'WS Hcap'!$B$4:$D$172,3))</f>
        <v>GAL</v>
      </c>
      <c r="C33" s="5">
        <v>29</v>
      </c>
      <c r="D33" s="37" t="str">
        <f>IF(A33="","",VLOOKUP(A33,'WS Hcap'!$B$4:$D$172,2))</f>
        <v>Mason, Claire</v>
      </c>
      <c r="E33" s="225">
        <v>0.024236111111111115</v>
      </c>
      <c r="F33" s="70">
        <f>IF(A33="","",VLOOKUP(A33,'WS Hcap'!$B$4:$N$172,11))</f>
        <v>0.010069444444444445</v>
      </c>
      <c r="G33" s="6">
        <f t="shared" si="0"/>
        <v>0.01416666666666667</v>
      </c>
      <c r="H33" s="7"/>
      <c r="I33" s="5">
        <v>29</v>
      </c>
      <c r="J33" s="7" t="s">
        <v>242</v>
      </c>
      <c r="K33" s="6">
        <v>0.024606481481481483</v>
      </c>
      <c r="L33" s="77">
        <v>0.012326388888888888</v>
      </c>
      <c r="M33" s="6">
        <v>0.012280092592592594</v>
      </c>
    </row>
    <row r="34" spans="1:13" ht="15" customHeight="1">
      <c r="A34" s="223">
        <v>383</v>
      </c>
      <c r="B34" s="5" t="str">
        <f>IF(A34="","",VLOOKUP(A34,'WS Hcap'!$B$4:$D$172,3))</f>
        <v>SB</v>
      </c>
      <c r="C34" s="5">
        <v>30</v>
      </c>
      <c r="D34" s="37" t="str">
        <f>IF(A34="","",VLOOKUP(A34,'WS Hcap'!$B$4:$D$172,2))</f>
        <v>Elder, Lee</v>
      </c>
      <c r="E34" s="225">
        <v>0.024247685185185188</v>
      </c>
      <c r="F34" s="70">
        <f>IF(A34="","",VLOOKUP(A34,'WS Hcap'!$B$4:$N$172,11))</f>
        <v>0.011111111111111112</v>
      </c>
      <c r="G34" s="6">
        <f t="shared" si="0"/>
        <v>0.013136574074074077</v>
      </c>
      <c r="H34" s="7"/>
      <c r="I34" s="5">
        <v>30</v>
      </c>
      <c r="J34" s="37" t="s">
        <v>197</v>
      </c>
      <c r="K34" s="6">
        <v>0.024305555555555556</v>
      </c>
      <c r="L34" s="6">
        <v>0.011979166666666666</v>
      </c>
      <c r="M34" s="6">
        <v>0.01232638888888889</v>
      </c>
    </row>
    <row r="35" spans="1:13" ht="15" customHeight="1">
      <c r="A35" s="223">
        <v>344</v>
      </c>
      <c r="B35" s="5" t="str">
        <f>IF(A35="","",VLOOKUP(A35,'WS Hcap'!$B$4:$D$172,3))</f>
        <v>SM</v>
      </c>
      <c r="C35" s="5">
        <v>31</v>
      </c>
      <c r="D35" s="37" t="str">
        <f>IF(A35="","",VLOOKUP(A35,'WS Hcap'!$B$4:$D$172,2))</f>
        <v>Auld, Kerry</v>
      </c>
      <c r="E35" s="225">
        <v>0.02425925925925926</v>
      </c>
      <c r="F35" s="70">
        <f>IF(A35="","",VLOOKUP(A35,'WS Hcap'!$B$4:$N$172,11))</f>
        <v>0.008159722222222223</v>
      </c>
      <c r="G35" s="6">
        <f t="shared" si="0"/>
        <v>0.016099537037037037</v>
      </c>
      <c r="H35" s="7"/>
      <c r="I35" s="5">
        <v>31</v>
      </c>
      <c r="J35" s="7" t="s">
        <v>47</v>
      </c>
      <c r="K35" s="6">
        <v>0.024363425925925927</v>
      </c>
      <c r="L35" s="6">
        <v>0.011805555555555555</v>
      </c>
      <c r="M35" s="6">
        <v>0.012557870370370372</v>
      </c>
    </row>
    <row r="36" spans="1:13" ht="15" customHeight="1">
      <c r="A36" s="223">
        <v>560</v>
      </c>
      <c r="B36" s="5" t="str">
        <f>IF(A36="","",VLOOKUP(A36,'WS Hcap'!$B$4:$D$172,3))</f>
        <v>CC</v>
      </c>
      <c r="C36" s="5">
        <v>32</v>
      </c>
      <c r="D36" s="37" t="str">
        <f>IF(A36="","",VLOOKUP(A36,'WS Hcap'!$B$4:$D$172,2))</f>
        <v>Stewart, Janice</v>
      </c>
      <c r="E36" s="225">
        <v>0.024270833333333335</v>
      </c>
      <c r="F36" s="70">
        <f>IF(A36="","",VLOOKUP(A36,'WS Hcap'!$B$4:$N$172,11))</f>
        <v>0.010416666666666666</v>
      </c>
      <c r="G36" s="6">
        <f t="shared" si="0"/>
        <v>0.01385416666666667</v>
      </c>
      <c r="H36" s="7"/>
      <c r="I36" s="5">
        <v>32</v>
      </c>
      <c r="J36" s="7" t="s">
        <v>195</v>
      </c>
      <c r="K36" s="6">
        <v>0.025659722222222223</v>
      </c>
      <c r="L36" s="77">
        <v>0.013020833333333334</v>
      </c>
      <c r="M36" s="6">
        <v>0.012638888888888889</v>
      </c>
    </row>
    <row r="37" spans="1:13" ht="15" customHeight="1">
      <c r="A37" s="223">
        <v>385</v>
      </c>
      <c r="B37" s="5" t="str">
        <f>IF(A37="","",VLOOKUP(A37,'WS Hcap'!$B$4:$D$172,3))</f>
        <v>TR</v>
      </c>
      <c r="C37" s="5">
        <v>33</v>
      </c>
      <c r="D37" s="37" t="str">
        <f>IF(A37="","",VLOOKUP(A37,'WS Hcap'!$B$4:$D$172,2))</f>
        <v>Fairbairn, Martin</v>
      </c>
      <c r="E37" s="225">
        <v>0.024293981481481486</v>
      </c>
      <c r="F37" s="70">
        <f>IF(A37="","",VLOOKUP(A37,'WS Hcap'!$B$4:$N$172,11))</f>
        <v>0.013020833333333334</v>
      </c>
      <c r="G37" s="6">
        <f t="shared" si="0"/>
        <v>0.011273148148148152</v>
      </c>
      <c r="H37" s="7"/>
      <c r="I37" s="5">
        <v>33</v>
      </c>
      <c r="J37" s="37" t="s">
        <v>194</v>
      </c>
      <c r="K37" s="6">
        <v>0.023425925925925923</v>
      </c>
      <c r="L37" s="6">
        <v>0.01076388888888889</v>
      </c>
      <c r="M37" s="6">
        <v>0.012662037037037032</v>
      </c>
    </row>
    <row r="38" spans="1:13" ht="15" customHeight="1">
      <c r="A38" s="223">
        <v>455</v>
      </c>
      <c r="B38" s="5" t="str">
        <f>IF(A38="","",VLOOKUP(A38,'WS Hcap'!$B$4:$D$172,3))</f>
        <v>BGT</v>
      </c>
      <c r="C38" s="5">
        <v>34</v>
      </c>
      <c r="D38" s="37" t="str">
        <f>IF(A38="","",VLOOKUP(A38,'WS Hcap'!$B$4:$D$172,2))</f>
        <v>Gorvett, Nigel</v>
      </c>
      <c r="E38" s="225">
        <v>0.024293981481481486</v>
      </c>
      <c r="F38" s="70">
        <f>IF(A38="","",VLOOKUP(A38,'WS Hcap'!$B$4:$N$172,11))</f>
        <v>0.013020833333333334</v>
      </c>
      <c r="G38" s="6">
        <f t="shared" si="0"/>
        <v>0.011273148148148152</v>
      </c>
      <c r="H38" s="7"/>
      <c r="I38" s="5">
        <v>34</v>
      </c>
      <c r="J38" s="7" t="s">
        <v>76</v>
      </c>
      <c r="K38" s="6">
        <v>0.024606481481481483</v>
      </c>
      <c r="L38" s="6">
        <v>0.011805555555555555</v>
      </c>
      <c r="M38" s="6">
        <v>0.012800925925925927</v>
      </c>
    </row>
    <row r="39" spans="1:13" ht="15" customHeight="1">
      <c r="A39" s="223">
        <v>459</v>
      </c>
      <c r="B39" s="5" t="str">
        <f>IF(A39="","",VLOOKUP(A39,'WS Hcap'!$B$4:$D$172,3))</f>
        <v>SB</v>
      </c>
      <c r="C39" s="5">
        <v>35</v>
      </c>
      <c r="D39" s="37" t="str">
        <f>IF(A39="","",VLOOKUP(A39,'WS Hcap'!$B$4:$D$172,2))</f>
        <v>Hickey, Lucy</v>
      </c>
      <c r="E39" s="225">
        <v>0.024305555555555556</v>
      </c>
      <c r="F39" s="70">
        <f>IF(A39="","",VLOOKUP(A39,'WS Hcap'!$B$4:$N$172,11))</f>
        <v>0.011979166666666666</v>
      </c>
      <c r="G39" s="6">
        <f t="shared" si="0"/>
        <v>0.01232638888888889</v>
      </c>
      <c r="H39" s="7"/>
      <c r="I39" s="5">
        <v>35</v>
      </c>
      <c r="J39" s="37" t="s">
        <v>28</v>
      </c>
      <c r="K39" s="6">
        <v>0.02416666666666667</v>
      </c>
      <c r="L39" s="6">
        <v>0.011284722222222222</v>
      </c>
      <c r="M39" s="6">
        <v>0.012881944444444448</v>
      </c>
    </row>
    <row r="40" spans="1:13" ht="15" customHeight="1">
      <c r="A40" s="223">
        <v>581</v>
      </c>
      <c r="B40" s="5" t="str">
        <f>IF(A40="","",VLOOKUP(A40,'WS Hcap'!$B$4:$D$172,3))</f>
        <v>JBR</v>
      </c>
      <c r="C40" s="5">
        <v>36</v>
      </c>
      <c r="D40" s="37" t="str">
        <f>IF(A40="","",VLOOKUP(A40,'WS Hcap'!$B$4:$D$172,2))</f>
        <v>Younger, John</v>
      </c>
      <c r="E40" s="225">
        <v>0.024305555555555556</v>
      </c>
      <c r="F40" s="70">
        <f>IF(A40="","",VLOOKUP(A40,'WS Hcap'!$B$4:$N$172,11))</f>
        <v>0.013541666666666667</v>
      </c>
      <c r="G40" s="6">
        <f t="shared" si="0"/>
        <v>0.010763888888888889</v>
      </c>
      <c r="H40" s="7"/>
      <c r="I40" s="5">
        <v>36</v>
      </c>
      <c r="J40" s="37" t="s">
        <v>157</v>
      </c>
      <c r="K40" s="6">
        <v>0.02459490740740741</v>
      </c>
      <c r="L40" s="77">
        <v>0.011631944444444445</v>
      </c>
      <c r="M40" s="6">
        <v>0.012962962962962964</v>
      </c>
    </row>
    <row r="41" spans="1:13" ht="15" customHeight="1">
      <c r="A41" s="223">
        <v>493</v>
      </c>
      <c r="B41" s="5" t="str">
        <f>IF(A41="","",VLOOKUP(A41,'WS Hcap'!$B$4:$D$172,3))</f>
        <v>TR</v>
      </c>
      <c r="C41" s="5">
        <v>37</v>
      </c>
      <c r="D41" s="37" t="str">
        <f>IF(A41="","",VLOOKUP(A41,'WS Hcap'!$B$4:$D$172,2))</f>
        <v>Skelton, Annette</v>
      </c>
      <c r="E41" s="225">
        <v>0.024305555555555556</v>
      </c>
      <c r="F41" s="70">
        <f>IF(A41="","",VLOOKUP(A41,'WS Hcap'!$B$4:$N$172,11))</f>
        <v>0.003993055555555556</v>
      </c>
      <c r="G41" s="6">
        <f t="shared" si="0"/>
        <v>0.0203125</v>
      </c>
      <c r="H41" s="7"/>
      <c r="I41" s="5">
        <v>37</v>
      </c>
      <c r="J41" s="37" t="s">
        <v>118</v>
      </c>
      <c r="K41" s="6">
        <v>0.02413194444444445</v>
      </c>
      <c r="L41" s="6">
        <v>0.011111111111111112</v>
      </c>
      <c r="M41" s="6">
        <v>0.013020833333333337</v>
      </c>
    </row>
    <row r="42" spans="1:13" ht="15" customHeight="1">
      <c r="A42" s="223">
        <v>345</v>
      </c>
      <c r="B42" s="5" t="str">
        <f>IF(A42="","",VLOOKUP(A42,'WS Hcap'!$B$4:$D$172,3))</f>
        <v>SK</v>
      </c>
      <c r="C42" s="5">
        <v>38</v>
      </c>
      <c r="D42" s="37" t="str">
        <f>IF(A42="","",VLOOKUP(A42,'WS Hcap'!$B$4:$D$172,2))</f>
        <v>Barkley, Robby</v>
      </c>
      <c r="E42" s="225">
        <v>0.02431712962962963</v>
      </c>
      <c r="F42" s="70">
        <f>IF(A42="","",VLOOKUP(A42,'WS Hcap'!$B$4:$N$172,11))</f>
        <v>0.013715277777777778</v>
      </c>
      <c r="G42" s="6">
        <f t="shared" si="0"/>
        <v>0.010601851851851852</v>
      </c>
      <c r="H42" s="7"/>
      <c r="I42" s="5">
        <v>38</v>
      </c>
      <c r="J42" s="7" t="s">
        <v>74</v>
      </c>
      <c r="K42" s="6">
        <v>0.025740740740740745</v>
      </c>
      <c r="L42" s="6">
        <v>0.01267361111111111</v>
      </c>
      <c r="M42" s="6">
        <v>0.013067129629629635</v>
      </c>
    </row>
    <row r="43" spans="1:13" ht="15" customHeight="1">
      <c r="A43" s="223">
        <v>358</v>
      </c>
      <c r="B43" s="5" t="str">
        <f>IF(A43="","",VLOOKUP(A43,'WS Hcap'!$B$4:$D$172,3))</f>
        <v>CC</v>
      </c>
      <c r="C43" s="5">
        <v>39</v>
      </c>
      <c r="D43" s="37" t="str">
        <f>IF(A43="","",VLOOKUP(A43,'WS Hcap'!$B$4:$D$172,2))</f>
        <v>Brown, Colin</v>
      </c>
      <c r="E43" s="225">
        <v>0.024328703703703703</v>
      </c>
      <c r="F43" s="70">
        <f>IF(A43="","",VLOOKUP(A43,'WS Hcap'!$B$4:$N$172,11))</f>
        <v>0.009027777777777779</v>
      </c>
      <c r="G43" s="6">
        <f t="shared" si="0"/>
        <v>0.015300925925925924</v>
      </c>
      <c r="H43" s="7"/>
      <c r="I43" s="5">
        <v>39</v>
      </c>
      <c r="J43" s="7" t="s">
        <v>72</v>
      </c>
      <c r="K43" s="6">
        <v>0.024247685185185188</v>
      </c>
      <c r="L43" s="6">
        <v>0.011111111111111112</v>
      </c>
      <c r="M43" s="6">
        <v>0.013136574074074077</v>
      </c>
    </row>
    <row r="44" spans="1:13" ht="15" customHeight="1">
      <c r="A44" s="223">
        <v>350</v>
      </c>
      <c r="B44" s="5" t="str">
        <f>IF(A44="","",VLOOKUP(A44,'WS Hcap'!$B$4:$D$172,3))</f>
        <v>RnR</v>
      </c>
      <c r="C44" s="5">
        <v>40</v>
      </c>
      <c r="D44" s="37" t="str">
        <f>IF(A44="","",VLOOKUP(A44,'WS Hcap'!$B$4:$D$172,2))</f>
        <v>Baxter, Ian</v>
      </c>
      <c r="E44" s="225">
        <v>0.024340277777777777</v>
      </c>
      <c r="F44" s="70">
        <f>IF(A44="","",VLOOKUP(A44,'WS Hcap'!$B$4:$N$172,11))</f>
        <v>0.013541666666666667</v>
      </c>
      <c r="G44" s="6">
        <f t="shared" si="0"/>
        <v>0.01079861111111111</v>
      </c>
      <c r="H44" s="7"/>
      <c r="I44" s="5">
        <v>40</v>
      </c>
      <c r="J44" s="7" t="s">
        <v>79</v>
      </c>
      <c r="K44" s="6">
        <v>0.02459490740740741</v>
      </c>
      <c r="L44" s="6">
        <v>0.011284722222222222</v>
      </c>
      <c r="M44" s="6">
        <v>0.013310185185185187</v>
      </c>
    </row>
    <row r="45" spans="1:13" ht="15" customHeight="1">
      <c r="A45" s="223">
        <v>489</v>
      </c>
      <c r="B45" s="5" t="str">
        <f>IF(A45="","",VLOOKUP(A45,'WS Hcap'!$B$4:$D$172,3))</f>
        <v>SB</v>
      </c>
      <c r="C45" s="5">
        <v>41</v>
      </c>
      <c r="D45" s="37" t="str">
        <f>IF(A45="","",VLOOKUP(A45,'WS Hcap'!$B$4:$D$172,2))</f>
        <v>Rudkin, Mark</v>
      </c>
      <c r="E45" s="225">
        <v>0.024351851851851854</v>
      </c>
      <c r="F45" s="70">
        <f>IF(A45="","",VLOOKUP(A45,'WS Hcap'!$B$4:$N$172,11))</f>
        <v>0.01267361111111111</v>
      </c>
      <c r="G45" s="6">
        <f t="shared" si="0"/>
        <v>0.011678240740740744</v>
      </c>
      <c r="H45" s="7"/>
      <c r="I45" s="5">
        <v>41</v>
      </c>
      <c r="J45" s="37" t="s">
        <v>154</v>
      </c>
      <c r="K45" s="6">
        <v>0.024444444444444446</v>
      </c>
      <c r="L45" s="6">
        <v>0.011111111111111112</v>
      </c>
      <c r="M45" s="6">
        <v>0.013333333333333334</v>
      </c>
    </row>
    <row r="46" spans="1:13" ht="15" customHeight="1">
      <c r="A46" s="223">
        <v>570</v>
      </c>
      <c r="B46" s="5" t="str">
        <f>IF(A46="","",VLOOKUP(A46,'WS Hcap'!$B$4:$D$172,3))</f>
        <v>SK</v>
      </c>
      <c r="C46" s="5">
        <v>42</v>
      </c>
      <c r="D46" s="37" t="str">
        <f>IF(A46="","",VLOOKUP(A46,'WS Hcap'!$B$4:$D$172,2))</f>
        <v>Walbank, Mark</v>
      </c>
      <c r="E46" s="225">
        <v>0.024363425925925927</v>
      </c>
      <c r="F46" s="70">
        <f>IF(A46="","",VLOOKUP(A46,'WS Hcap'!$B$4:$N$172,11))</f>
        <v>0.011805555555555555</v>
      </c>
      <c r="G46" s="6">
        <f t="shared" si="0"/>
        <v>0.012557870370370372</v>
      </c>
      <c r="H46" s="7"/>
      <c r="I46" s="5">
        <v>42</v>
      </c>
      <c r="J46" s="7" t="s">
        <v>142</v>
      </c>
      <c r="K46" s="6">
        <v>0.024444444444444446</v>
      </c>
      <c r="L46" s="6">
        <v>0.011111111111111112</v>
      </c>
      <c r="M46" s="6">
        <v>0.013333333333333334</v>
      </c>
    </row>
    <row r="47" spans="1:13" ht="15" customHeight="1">
      <c r="A47" s="223">
        <v>462</v>
      </c>
      <c r="B47" s="5" t="str">
        <f>IF(A47="","",VLOOKUP(A47,'WS Hcap'!$B$4:$D$172,3))</f>
        <v>GAL</v>
      </c>
      <c r="C47" s="5">
        <v>43</v>
      </c>
      <c r="D47" s="37" t="str">
        <f>IF(A47="","",VLOOKUP(A47,'WS Hcap'!$B$4:$D$172,2))</f>
        <v>Johnson, Brian</v>
      </c>
      <c r="E47" s="225">
        <v>0.024375</v>
      </c>
      <c r="F47" s="70">
        <f>IF(A47="","",VLOOKUP(A47,'WS Hcap'!$B$4:$N$172,11))</f>
        <v>0.012499999999999999</v>
      </c>
      <c r="G47" s="6">
        <f t="shared" si="0"/>
        <v>0.011875000000000002</v>
      </c>
      <c r="H47" s="7"/>
      <c r="I47" s="5">
        <v>43</v>
      </c>
      <c r="J47" s="7" t="s">
        <v>174</v>
      </c>
      <c r="K47" s="6">
        <v>0.021435185185185186</v>
      </c>
      <c r="L47" s="6">
        <v>0.007986111111111112</v>
      </c>
      <c r="M47" s="6">
        <v>0.013449074074074073</v>
      </c>
    </row>
    <row r="48" spans="1:13" ht="15" customHeight="1">
      <c r="A48" s="223">
        <v>362</v>
      </c>
      <c r="B48" s="5" t="str">
        <f>IF(A48="","",VLOOKUP(A48,'WS Hcap'!$B$4:$D$172,3))</f>
        <v>KK</v>
      </c>
      <c r="C48" s="5">
        <v>44</v>
      </c>
      <c r="D48" s="37" t="str">
        <f>IF(A48="","",VLOOKUP(A48,'WS Hcap'!$B$4:$D$172,2))</f>
        <v>Bryce, George</v>
      </c>
      <c r="E48" s="225">
        <v>0.024375</v>
      </c>
      <c r="F48" s="70">
        <f>IF(A48="","",VLOOKUP(A48,'WS Hcap'!$B$4:$N$172,11))</f>
        <v>0.013020833333333334</v>
      </c>
      <c r="G48" s="6">
        <f t="shared" si="0"/>
        <v>0.011354166666666667</v>
      </c>
      <c r="H48" s="7"/>
      <c r="I48" s="5">
        <v>44</v>
      </c>
      <c r="J48" s="7" t="s">
        <v>140</v>
      </c>
      <c r="K48" s="6">
        <v>0.024675925925925928</v>
      </c>
      <c r="L48" s="6">
        <v>0.011111111111111112</v>
      </c>
      <c r="M48" s="6">
        <v>0.013564814814814816</v>
      </c>
    </row>
    <row r="49" spans="1:13" ht="15" customHeight="1">
      <c r="A49" s="223">
        <v>469</v>
      </c>
      <c r="B49" s="5" t="str">
        <f>IF(A49="","",VLOOKUP(A49,'WS Hcap'!$B$4:$D$172,3))</f>
        <v>GAL</v>
      </c>
      <c r="C49" s="5">
        <v>45</v>
      </c>
      <c r="D49" s="37" t="str">
        <f>IF(A49="","",VLOOKUP(A49,'WS Hcap'!$B$4:$D$172,2))</f>
        <v>Lemin, Julie</v>
      </c>
      <c r="E49" s="225">
        <v>0.02440972222222222</v>
      </c>
      <c r="F49" s="70">
        <f>IF(A49="","",VLOOKUP(A49,'WS Hcap'!$B$4:$N$172,11))</f>
        <v>0.01076388888888889</v>
      </c>
      <c r="G49" s="6">
        <f t="shared" si="0"/>
        <v>0.013645833333333331</v>
      </c>
      <c r="H49" s="7"/>
      <c r="I49" s="5">
        <v>45</v>
      </c>
      <c r="J49" s="7" t="s">
        <v>211</v>
      </c>
      <c r="K49" s="6">
        <v>0.02399305555555556</v>
      </c>
      <c r="L49" s="6">
        <v>0.010416666666666666</v>
      </c>
      <c r="M49" s="6">
        <v>0.013576388888888893</v>
      </c>
    </row>
    <row r="50" spans="1:13" ht="15" customHeight="1">
      <c r="A50" s="223">
        <v>379</v>
      </c>
      <c r="B50" s="5" t="str">
        <f>IF(A50="","",VLOOKUP(A50,'WS Hcap'!$B$4:$D$172,3))</f>
        <v>TSC</v>
      </c>
      <c r="C50" s="5">
        <v>46</v>
      </c>
      <c r="D50" s="37" t="str">
        <f>IF(A50="","",VLOOKUP(A50,'WS Hcap'!$B$4:$D$172,2))</f>
        <v>Dobby, Steve</v>
      </c>
      <c r="E50" s="225">
        <v>0.024421296296296295</v>
      </c>
      <c r="F50" s="70">
        <f>IF(A50="","",VLOOKUP(A50,'WS Hcap'!$B$4:$N$172,11))</f>
        <v>0.012847222222222223</v>
      </c>
      <c r="G50" s="6">
        <f t="shared" si="0"/>
        <v>0.011574074074074072</v>
      </c>
      <c r="H50" s="7"/>
      <c r="I50" s="5">
        <v>46</v>
      </c>
      <c r="J50" s="7" t="s">
        <v>26</v>
      </c>
      <c r="K50" s="6">
        <v>0.02440972222222222</v>
      </c>
      <c r="L50" s="6">
        <v>0.01076388888888889</v>
      </c>
      <c r="M50" s="6">
        <v>0.013645833333333331</v>
      </c>
    </row>
    <row r="51" spans="1:13" ht="15" customHeight="1">
      <c r="A51" s="223">
        <v>380</v>
      </c>
      <c r="B51" s="5" t="str">
        <f>IF(A51="","",VLOOKUP(A51,'WS Hcap'!$B$4:$D$172,3))</f>
        <v>JBR</v>
      </c>
      <c r="C51" s="5">
        <v>47</v>
      </c>
      <c r="D51" s="37" t="str">
        <f>IF(A51="","",VLOOKUP(A51,'WS Hcap'!$B$4:$D$172,2))</f>
        <v>Donaldson, Katie</v>
      </c>
      <c r="E51" s="225">
        <v>0.024432870370370372</v>
      </c>
      <c r="F51" s="70">
        <f>IF(A51="","",VLOOKUP(A51,'WS Hcap'!$B$4:$N$172,11))</f>
        <v>0.012499999999999999</v>
      </c>
      <c r="G51" s="6">
        <f t="shared" si="0"/>
        <v>0.011932870370370373</v>
      </c>
      <c r="H51" s="7"/>
      <c r="I51" s="5">
        <v>47</v>
      </c>
      <c r="J51" s="37" t="s">
        <v>95</v>
      </c>
      <c r="K51" s="6">
        <v>0.024270833333333335</v>
      </c>
      <c r="L51" s="6">
        <v>0.010416666666666666</v>
      </c>
      <c r="M51" s="6">
        <v>0.01385416666666667</v>
      </c>
    </row>
    <row r="52" spans="1:13" ht="15" customHeight="1">
      <c r="A52" s="223">
        <v>453</v>
      </c>
      <c r="B52" s="5" t="str">
        <f>IF(A52="","",VLOOKUP(A52,'WS Hcap'!$B$4:$D$172,3))</f>
        <v>RnR</v>
      </c>
      <c r="C52" s="5">
        <v>48</v>
      </c>
      <c r="D52" s="37" t="str">
        <f>IF(A52="","",VLOOKUP(A52,'WS Hcap'!$B$4:$D$172,2))</f>
        <v>Gillespie, Steve</v>
      </c>
      <c r="E52" s="225">
        <v>0.024444444444444446</v>
      </c>
      <c r="F52" s="70">
        <f>IF(A52="","",VLOOKUP(A52,'WS Hcap'!$B$4:$N$172,11))</f>
        <v>0.011111111111111112</v>
      </c>
      <c r="G52" s="6">
        <f t="shared" si="0"/>
        <v>0.013333333333333334</v>
      </c>
      <c r="I52" s="5">
        <v>48</v>
      </c>
      <c r="J52" s="7" t="s">
        <v>35</v>
      </c>
      <c r="K52" s="6">
        <v>0.02488425925925926</v>
      </c>
      <c r="L52" s="6">
        <v>0.010937500000000001</v>
      </c>
      <c r="M52" s="6">
        <v>0.013946759259259258</v>
      </c>
    </row>
    <row r="53" spans="1:13" ht="15" customHeight="1">
      <c r="A53" s="223">
        <v>357</v>
      </c>
      <c r="B53" s="5" t="str">
        <f>IF(A53="","",VLOOKUP(A53,'WS Hcap'!$B$4:$D$172,3))</f>
        <v>AUMD</v>
      </c>
      <c r="C53" s="5">
        <v>49</v>
      </c>
      <c r="D53" s="37" t="str">
        <f>IF(A53="","",VLOOKUP(A53,'WS Hcap'!$B$4:$D$172,2))</f>
        <v>Bradley, Dave</v>
      </c>
      <c r="E53" s="225">
        <v>0.024444444444444446</v>
      </c>
      <c r="F53" s="70">
        <f>IF(A53="","",VLOOKUP(A53,'WS Hcap'!$B$4:$N$172,11))</f>
        <v>0.011111111111111112</v>
      </c>
      <c r="G53" s="6">
        <f t="shared" si="0"/>
        <v>0.013333333333333334</v>
      </c>
      <c r="I53" s="5">
        <v>49</v>
      </c>
      <c r="J53" s="7" t="s">
        <v>232</v>
      </c>
      <c r="K53" s="6">
        <v>0.024467592592592593</v>
      </c>
      <c r="L53" s="6">
        <v>0.010416666666666666</v>
      </c>
      <c r="M53" s="6">
        <v>0.014050925925925927</v>
      </c>
    </row>
    <row r="54" spans="1:13" ht="15" customHeight="1">
      <c r="A54" s="223">
        <v>384</v>
      </c>
      <c r="B54" s="5" t="str">
        <f>IF(A54="","",VLOOKUP(A54,'WS Hcap'!$B$4:$D$172,3))</f>
        <v>JBR</v>
      </c>
      <c r="C54" s="5">
        <v>50</v>
      </c>
      <c r="D54" s="37" t="str">
        <f>IF(A54="","",VLOOKUP(A54,'WS Hcap'!$B$4:$D$172,2))</f>
        <v>Ellis, Carly</v>
      </c>
      <c r="E54" s="225">
        <v>0.02445601851851852</v>
      </c>
      <c r="F54" s="70">
        <f>IF(A54="","",VLOOKUP(A54,'WS Hcap'!$B$4:$N$172,11))</f>
        <v>0.012847222222222223</v>
      </c>
      <c r="G54" s="6">
        <f t="shared" si="0"/>
        <v>0.011608796296296296</v>
      </c>
      <c r="I54" s="5">
        <v>50</v>
      </c>
      <c r="J54" s="7" t="s">
        <v>225</v>
      </c>
      <c r="K54" s="6">
        <v>0.02385416666666667</v>
      </c>
      <c r="L54" s="6">
        <v>0.009722222222222222</v>
      </c>
      <c r="M54" s="6">
        <v>0.014131944444444447</v>
      </c>
    </row>
    <row r="55" spans="1:13" ht="15" customHeight="1">
      <c r="A55" s="223">
        <v>488</v>
      </c>
      <c r="B55" s="5" t="str">
        <f>IF(A55="","",VLOOKUP(A55,'WS Hcap'!$B$4:$D$172,3))</f>
        <v>IPD</v>
      </c>
      <c r="C55" s="5">
        <v>51</v>
      </c>
      <c r="D55" s="37" t="str">
        <f>IF(A55="","",VLOOKUP(A55,'WS Hcap'!$B$4:$D$172,2))</f>
        <v>Robinson, Adam</v>
      </c>
      <c r="E55" s="225">
        <v>0.024467592592592593</v>
      </c>
      <c r="F55" s="70">
        <f>IF(A55="","",VLOOKUP(A55,'WS Hcap'!$B$4:$N$172,11))</f>
        <v>0.010416666666666666</v>
      </c>
      <c r="G55" s="6">
        <f t="shared" si="0"/>
        <v>0.014050925925925927</v>
      </c>
      <c r="I55" s="5">
        <v>51</v>
      </c>
      <c r="J55" s="37" t="s">
        <v>31</v>
      </c>
      <c r="K55" s="6">
        <v>0.024236111111111115</v>
      </c>
      <c r="L55" s="6">
        <v>0.010069444444444445</v>
      </c>
      <c r="M55" s="6">
        <v>0.01416666666666667</v>
      </c>
    </row>
    <row r="56" spans="1:13" ht="15" customHeight="1">
      <c r="A56" s="223">
        <v>479</v>
      </c>
      <c r="B56" s="5" t="str">
        <f>IF(A56="","",VLOOKUP(A56,'WS Hcap'!$B$4:$D$172,3))</f>
        <v>SK</v>
      </c>
      <c r="C56" s="5">
        <v>52</v>
      </c>
      <c r="D56" s="37" t="str">
        <f>IF(A56="","",VLOOKUP(A56,'WS Hcap'!$B$4:$D$172,2))</f>
        <v>Morris, Shaun</v>
      </c>
      <c r="E56" s="225">
        <v>0.024479166666666666</v>
      </c>
      <c r="F56" s="70">
        <f>IF(A56="","",VLOOKUP(A56,'WS Hcap'!$B$4:$N$172,11))</f>
        <v>0.012499999999999999</v>
      </c>
      <c r="G56" s="6">
        <f t="shared" si="0"/>
        <v>0.011979166666666667</v>
      </c>
      <c r="I56" s="5">
        <v>52</v>
      </c>
      <c r="J56" s="7" t="s">
        <v>65</v>
      </c>
      <c r="K56" s="6">
        <v>0.02480324074074074</v>
      </c>
      <c r="L56" s="77">
        <v>0.010590277777777777</v>
      </c>
      <c r="M56" s="6">
        <v>0.014212962962962964</v>
      </c>
    </row>
    <row r="57" spans="1:13" ht="15" customHeight="1">
      <c r="A57" s="223">
        <v>561</v>
      </c>
      <c r="B57" s="5" t="str">
        <f>IF(A57="","",VLOOKUP(A57,'WS Hcap'!$B$4:$D$172,3))</f>
        <v>GAL</v>
      </c>
      <c r="C57" s="5">
        <v>53</v>
      </c>
      <c r="D57" s="37" t="str">
        <f>IF(A57="","",VLOOKUP(A57,'WS Hcap'!$B$4:$D$172,2))</f>
        <v>Stobbart, Joanne</v>
      </c>
      <c r="E57" s="225">
        <v>0.024502314814814814</v>
      </c>
      <c r="F57" s="70">
        <f>IF(A57="","",VLOOKUP(A57,'WS Hcap'!$B$4:$N$172,11))</f>
        <v>0.006597222222222222</v>
      </c>
      <c r="G57" s="6">
        <f t="shared" si="0"/>
        <v>0.01790509259259259</v>
      </c>
      <c r="I57" s="5">
        <v>53</v>
      </c>
      <c r="J57" s="7" t="s">
        <v>176</v>
      </c>
      <c r="K57" s="6">
        <v>0.024004629629629633</v>
      </c>
      <c r="L57" s="6">
        <v>0.009375</v>
      </c>
      <c r="M57" s="6">
        <v>0.014629629629629633</v>
      </c>
    </row>
    <row r="58" spans="1:13" ht="15" customHeight="1">
      <c r="A58" s="223">
        <v>347</v>
      </c>
      <c r="B58" s="5" t="str">
        <f>IF(A58="","",VLOOKUP(A58,'WS Hcap'!$B$4:$D$172,3))</f>
        <v>AUMD</v>
      </c>
      <c r="C58" s="5">
        <v>54</v>
      </c>
      <c r="D58" s="37" t="str">
        <f>IF(A58="","",VLOOKUP(A58,'WS Hcap'!$B$4:$D$172,2))</f>
        <v>Barrass, Heather</v>
      </c>
      <c r="E58" s="225">
        <v>0.024525462962962964</v>
      </c>
      <c r="F58" s="70">
        <f>IF(A58="","",VLOOKUP(A58,'WS Hcap'!$B$4:$N$172,11))</f>
        <v>0.00954861111111111</v>
      </c>
      <c r="G58" s="6">
        <f t="shared" si="0"/>
        <v>0.014976851851851854</v>
      </c>
      <c r="I58" s="5">
        <v>54</v>
      </c>
      <c r="J58" s="37" t="s">
        <v>36</v>
      </c>
      <c r="K58" s="6">
        <v>0.024062500000000004</v>
      </c>
      <c r="L58" s="6">
        <v>0.009375</v>
      </c>
      <c r="M58" s="6">
        <v>0.014687500000000004</v>
      </c>
    </row>
    <row r="59" spans="1:17" ht="15" customHeight="1">
      <c r="A59" s="223">
        <v>354</v>
      </c>
      <c r="B59" s="5" t="str">
        <f>IF(A59="","",VLOOKUP(A59,'WS Hcap'!$B$4:$D$172,3))</f>
        <v>BB</v>
      </c>
      <c r="C59" s="5">
        <v>55</v>
      </c>
      <c r="D59" s="37" t="str">
        <f>IF(A59="","",VLOOKUP(A59,'WS Hcap'!$B$4:$D$172,2))</f>
        <v>Bickerton, Richard</v>
      </c>
      <c r="E59" s="225">
        <v>0.024537037037037038</v>
      </c>
      <c r="F59" s="70">
        <f>IF(A59="","",VLOOKUP(A59,'WS Hcap'!$B$4:$N$172,11))</f>
        <v>0.012326388888888888</v>
      </c>
      <c r="G59" s="6">
        <f t="shared" si="0"/>
        <v>0.01221064814814815</v>
      </c>
      <c r="I59" s="5">
        <v>55</v>
      </c>
      <c r="J59" s="7" t="s">
        <v>183</v>
      </c>
      <c r="K59" s="6">
        <v>0.024143518518518522</v>
      </c>
      <c r="L59" s="6">
        <v>0.009375</v>
      </c>
      <c r="M59" s="6">
        <v>0.014768518518518523</v>
      </c>
      <c r="Q59" s="75"/>
    </row>
    <row r="60" spans="1:17" ht="15">
      <c r="A60" s="223">
        <v>368</v>
      </c>
      <c r="B60" s="5" t="str">
        <f>IF(A60="","",VLOOKUP(A60,'WS Hcap'!$B$4:$D$172,3))</f>
        <v>RnR</v>
      </c>
      <c r="C60" s="5">
        <v>56</v>
      </c>
      <c r="D60" s="37" t="str">
        <f>IF(A60="","",VLOOKUP(A60,'WS Hcap'!$B$4:$D$172,2))</f>
        <v>Claassen, Chris</v>
      </c>
      <c r="E60" s="225">
        <v>0.024537037037037038</v>
      </c>
      <c r="F60" s="70">
        <f>IF(A60="","",VLOOKUP(A60,'WS Hcap'!$B$4:$N$172,11))</f>
        <v>0.008680555555555556</v>
      </c>
      <c r="G60" s="6">
        <f t="shared" si="0"/>
        <v>0.015856481481481482</v>
      </c>
      <c r="I60" s="5">
        <v>56</v>
      </c>
      <c r="J60" s="7" t="s">
        <v>42</v>
      </c>
      <c r="K60" s="6">
        <v>0.024525462962962964</v>
      </c>
      <c r="L60" s="6">
        <v>0.00954861111111111</v>
      </c>
      <c r="M60" s="6">
        <v>0.014976851851851854</v>
      </c>
      <c r="Q60" s="75"/>
    </row>
    <row r="61" spans="1:17" ht="15">
      <c r="A61" s="223">
        <v>492</v>
      </c>
      <c r="B61" s="5" t="str">
        <f>IF(A61="","",VLOOKUP(A61,'WS Hcap'!$B$4:$D$172,3))</f>
        <v>JBR</v>
      </c>
      <c r="C61" s="5">
        <v>57</v>
      </c>
      <c r="D61" s="37" t="str">
        <f>IF(A61="","",VLOOKUP(A61,'WS Hcap'!$B$4:$D$172,2))</f>
        <v>Shields, David</v>
      </c>
      <c r="E61" s="225">
        <v>0.02454861111111111</v>
      </c>
      <c r="F61" s="70">
        <f>IF(A61="","",VLOOKUP(A61,'WS Hcap'!$B$4:$N$172,11))</f>
        <v>0.013715277777777778</v>
      </c>
      <c r="G61" s="6">
        <f t="shared" si="0"/>
        <v>0.010833333333333334</v>
      </c>
      <c r="I61" s="5">
        <v>57</v>
      </c>
      <c r="J61" s="7" t="s">
        <v>41</v>
      </c>
      <c r="K61" s="6">
        <v>0.024328703703703703</v>
      </c>
      <c r="L61" s="6">
        <v>0.009027777777777779</v>
      </c>
      <c r="M61" s="6">
        <v>0.015300925925925924</v>
      </c>
      <c r="Q61" s="75"/>
    </row>
    <row r="62" spans="1:17" ht="15">
      <c r="A62" s="223">
        <v>353</v>
      </c>
      <c r="B62" s="5" t="str">
        <f>IF(A62="","",VLOOKUP(A62,'WS Hcap'!$B$4:$D$172,3))</f>
        <v>SM</v>
      </c>
      <c r="C62" s="5">
        <v>58</v>
      </c>
      <c r="D62" s="37" t="str">
        <f>IF(A62="","",VLOOKUP(A62,'WS Hcap'!$B$4:$D$172,2))</f>
        <v>Bennett, Emma</v>
      </c>
      <c r="E62" s="225">
        <v>0.024560185185185185</v>
      </c>
      <c r="F62" s="70">
        <f>IF(A62="","",VLOOKUP(A62,'WS Hcap'!$B$4:$N$172,11))</f>
        <v>0.007118055555555555</v>
      </c>
      <c r="G62" s="6">
        <f t="shared" si="0"/>
        <v>0.01744212962962963</v>
      </c>
      <c r="I62" s="5">
        <v>58</v>
      </c>
      <c r="J62" s="7" t="s">
        <v>61</v>
      </c>
      <c r="K62" s="6">
        <v>0.025127314814814818</v>
      </c>
      <c r="L62" s="6">
        <v>0.009722222222222222</v>
      </c>
      <c r="M62" s="6">
        <v>0.015405092592592595</v>
      </c>
      <c r="Q62" s="76"/>
    </row>
    <row r="63" spans="1:13" ht="15">
      <c r="A63" s="223">
        <v>454</v>
      </c>
      <c r="B63" s="5" t="str">
        <f>IF(A63="","",VLOOKUP(A63,'WS Hcap'!$B$4:$D$172,3))</f>
        <v>CC</v>
      </c>
      <c r="C63" s="5">
        <v>59</v>
      </c>
      <c r="D63" s="37" t="str">
        <f>IF(A63="","",VLOOKUP(A63,'WS Hcap'!$B$4:$D$172,2))</f>
        <v>Gillie, Kathryn</v>
      </c>
      <c r="E63" s="225">
        <v>0.02457175925925926</v>
      </c>
      <c r="F63" s="70">
        <f>IF(A63="","",VLOOKUP(A63,'WS Hcap'!$B$4:$N$172,11))</f>
        <v>0.008854166666666666</v>
      </c>
      <c r="G63" s="6">
        <f t="shared" si="0"/>
        <v>0.015717592592592592</v>
      </c>
      <c r="I63" s="5">
        <v>59</v>
      </c>
      <c r="J63" s="7" t="s">
        <v>23</v>
      </c>
      <c r="K63" s="6">
        <v>0.024722222222222222</v>
      </c>
      <c r="L63" s="6">
        <v>0.00920138888888889</v>
      </c>
      <c r="M63" s="6">
        <v>0.015520833333333333</v>
      </c>
    </row>
    <row r="64" spans="1:13" ht="15">
      <c r="A64" s="223">
        <v>568</v>
      </c>
      <c r="B64" s="5" t="str">
        <f>IF(A64="","",VLOOKUP(A64,'WS Hcap'!$B$4:$D$172,3))</f>
        <v>FF</v>
      </c>
      <c r="C64" s="5">
        <v>60</v>
      </c>
      <c r="D64" s="37" t="str">
        <f>IF(A64="","",VLOOKUP(A64,'WS Hcap'!$B$4:$D$172,2))</f>
        <v>Turnbull, Paul</v>
      </c>
      <c r="E64" s="225">
        <v>0.02459490740740741</v>
      </c>
      <c r="F64" s="70">
        <f>IF(A64="","",VLOOKUP(A64,'WS Hcap'!$B$4:$N$172,11))</f>
        <v>0.011631944444444445</v>
      </c>
      <c r="G64" s="6">
        <f t="shared" si="0"/>
        <v>0.012962962962962964</v>
      </c>
      <c r="I64" s="5">
        <v>60</v>
      </c>
      <c r="J64" s="7" t="s">
        <v>50</v>
      </c>
      <c r="K64" s="6">
        <v>0.02457175925925926</v>
      </c>
      <c r="L64" s="77">
        <v>0.008854166666666666</v>
      </c>
      <c r="M64" s="6">
        <v>0.015717592592592592</v>
      </c>
    </row>
    <row r="65" spans="1:13" ht="15">
      <c r="A65" s="223">
        <v>370</v>
      </c>
      <c r="B65" s="5" t="str">
        <f>IF(A65="","",VLOOKUP(A65,'WS Hcap'!$B$4:$D$172,3))</f>
        <v>TSC</v>
      </c>
      <c r="C65" s="5">
        <v>61</v>
      </c>
      <c r="D65" s="37" t="str">
        <f>IF(A65="","",VLOOKUP(A65,'WS Hcap'!$B$4:$D$172,2))</f>
        <v>Conner, Michelle</v>
      </c>
      <c r="E65" s="225">
        <v>0.02459490740740741</v>
      </c>
      <c r="F65" s="70">
        <f>IF(A65="","",VLOOKUP(A65,'WS Hcap'!$B$4:$N$172,11))</f>
        <v>0.011284722222222222</v>
      </c>
      <c r="G65" s="6">
        <f t="shared" si="0"/>
        <v>0.013310185185185187</v>
      </c>
      <c r="I65" s="5">
        <v>61</v>
      </c>
      <c r="J65" s="37" t="s">
        <v>234</v>
      </c>
      <c r="K65" s="6">
        <v>0.024062500000000004</v>
      </c>
      <c r="L65" s="6">
        <v>0.008333333333333333</v>
      </c>
      <c r="M65" s="6">
        <v>0.01572916666666667</v>
      </c>
    </row>
    <row r="66" spans="1:13" ht="15">
      <c r="A66" s="223">
        <v>559</v>
      </c>
      <c r="B66" s="5" t="str">
        <f>IF(A66="","",VLOOKUP(A66,'WS Hcap'!$B$4:$D$172,3))</f>
        <v>TR</v>
      </c>
      <c r="C66" s="5">
        <v>62</v>
      </c>
      <c r="D66" s="37" t="str">
        <f>IF(A66="","",VLOOKUP(A66,'WS Hcap'!$B$4:$D$172,2))</f>
        <v>Stewart, Alan</v>
      </c>
      <c r="E66" s="225">
        <v>0.024606481481481483</v>
      </c>
      <c r="F66" s="70">
        <f>IF(A66="","",VLOOKUP(A66,'WS Hcap'!$B$4:$N$172,11))</f>
        <v>0.011805555555555555</v>
      </c>
      <c r="G66" s="6">
        <f t="shared" si="0"/>
        <v>0.012800925925925927</v>
      </c>
      <c r="I66" s="5">
        <v>62</v>
      </c>
      <c r="J66" s="7" t="s">
        <v>120</v>
      </c>
      <c r="K66" s="6">
        <v>0.024537037037037038</v>
      </c>
      <c r="L66" s="6">
        <v>0.008680555555555556</v>
      </c>
      <c r="M66" s="6">
        <v>0.015856481481481482</v>
      </c>
    </row>
    <row r="67" spans="1:13" ht="15">
      <c r="A67" s="223">
        <v>457</v>
      </c>
      <c r="B67" s="5" t="str">
        <f>IF(A67="","",VLOOKUP(A67,'WS Hcap'!$B$4:$D$172,3))</f>
        <v>KK</v>
      </c>
      <c r="C67" s="5">
        <v>63</v>
      </c>
      <c r="D67" s="37" t="str">
        <f>IF(A67="","",VLOOKUP(A67,'WS Hcap'!$B$4:$D$172,2))</f>
        <v>Heatley, Dexter</v>
      </c>
      <c r="E67" s="225">
        <v>0.024606481481481483</v>
      </c>
      <c r="F67" s="70">
        <f>IF(A67="","",VLOOKUP(A67,'WS Hcap'!$B$4:$N$172,11))</f>
        <v>0.012326388888888888</v>
      </c>
      <c r="G67" s="6">
        <f t="shared" si="0"/>
        <v>0.012280092592592594</v>
      </c>
      <c r="I67" s="5">
        <v>63</v>
      </c>
      <c r="J67" s="7" t="s">
        <v>126</v>
      </c>
      <c r="K67" s="6">
        <v>0.024641203703703703</v>
      </c>
      <c r="L67" s="6">
        <v>0.008680555555555556</v>
      </c>
      <c r="M67" s="6">
        <v>0.015960648148148147</v>
      </c>
    </row>
    <row r="68" spans="1:13" ht="15">
      <c r="A68" s="223">
        <v>586</v>
      </c>
      <c r="B68" s="5" t="str">
        <f>IF(A68="","",VLOOKUP(A68,'WS Hcap'!$B$4:$D$172,3))</f>
        <v>xxx</v>
      </c>
      <c r="C68" s="5">
        <v>64</v>
      </c>
      <c r="D68" s="37" t="str">
        <f>IF(A68="","",VLOOKUP(A68,'WS Hcap'!$B$4:$D$172,2))</f>
        <v>Robinson, Liz</v>
      </c>
      <c r="E68" s="225">
        <v>0.024618055555555556</v>
      </c>
      <c r="F68" s="70">
        <f>IF(A68="","",VLOOKUP(A68,'WS Hcap'!$B$4:$N$172,11))</f>
        <v>0.003472222222222222</v>
      </c>
      <c r="G68" s="6">
        <f t="shared" si="0"/>
        <v>0.021145833333333336</v>
      </c>
      <c r="I68" s="5">
        <v>64</v>
      </c>
      <c r="J68" s="37" t="s">
        <v>168</v>
      </c>
      <c r="K68" s="6">
        <v>0.02425925925925926</v>
      </c>
      <c r="L68" s="77">
        <v>0.008159722222222223</v>
      </c>
      <c r="M68" s="6">
        <v>0.016099537037037037</v>
      </c>
    </row>
    <row r="69" spans="1:13" ht="15">
      <c r="A69" s="223">
        <v>396</v>
      </c>
      <c r="B69" s="5" t="str">
        <f>IF(A69="","",VLOOKUP(A69,'WS Hcap'!$B$4:$D$172,3))</f>
        <v>JA</v>
      </c>
      <c r="C69" s="5">
        <v>65</v>
      </c>
      <c r="D69" s="37" t="str">
        <f>IF(A69="","",VLOOKUP(A69,'WS Hcap'!$B$4:$D$172,2))</f>
        <v>Frazer, Joe</v>
      </c>
      <c r="E69" s="225">
        <v>0.024641203703703703</v>
      </c>
      <c r="F69" s="70">
        <f>IF(A69="","",VLOOKUP(A69,'WS Hcap'!$B$4:$N$172,11))</f>
        <v>0.008680555555555556</v>
      </c>
      <c r="G69" s="6">
        <f t="shared" si="0"/>
        <v>0.015960648148148147</v>
      </c>
      <c r="I69" s="5">
        <v>65</v>
      </c>
      <c r="J69" s="37" t="s">
        <v>77</v>
      </c>
      <c r="K69" s="6">
        <v>0.024652777777777777</v>
      </c>
      <c r="L69" s="6">
        <v>0.007638888888888889</v>
      </c>
      <c r="M69" s="6">
        <v>0.017013888888888887</v>
      </c>
    </row>
    <row r="70" spans="1:13" ht="15">
      <c r="A70" s="223">
        <v>574</v>
      </c>
      <c r="B70" s="5" t="str">
        <f>IF(A70="","",VLOOKUP(A70,'WS Hcap'!$B$4:$D$172,3))</f>
        <v>TR</v>
      </c>
      <c r="C70" s="5">
        <v>66</v>
      </c>
      <c r="D70" s="37" t="str">
        <f>IF(A70="","",VLOOKUP(A70,'WS Hcap'!$B$4:$D$172,2))</f>
        <v>Warren, Lindsay</v>
      </c>
      <c r="E70" s="225">
        <v>0.024652777777777777</v>
      </c>
      <c r="F70" s="70">
        <f>IF(A70="","",VLOOKUP(A70,'WS Hcap'!$B$4:$N$172,11))</f>
        <v>0.007638888888888889</v>
      </c>
      <c r="G70" s="6">
        <f t="shared" si="0"/>
        <v>0.017013888888888887</v>
      </c>
      <c r="I70" s="5">
        <v>66</v>
      </c>
      <c r="J70" s="7" t="s">
        <v>223</v>
      </c>
      <c r="K70" s="6">
        <v>0.024178240740740743</v>
      </c>
      <c r="L70" s="6">
        <v>0.006944444444444444</v>
      </c>
      <c r="M70" s="6">
        <v>0.0172337962962963</v>
      </c>
    </row>
    <row r="71" spans="1:13" ht="15">
      <c r="A71" s="223">
        <v>577</v>
      </c>
      <c r="B71" s="5" t="str">
        <f>IF(A71="","",VLOOKUP(A71,'WS Hcap'!$B$4:$D$172,3))</f>
        <v>HT</v>
      </c>
      <c r="C71" s="5">
        <v>67</v>
      </c>
      <c r="D71" s="37" t="str">
        <f>IF(A71="","",VLOOKUP(A71,'WS Hcap'!$B$4:$D$172,2))</f>
        <v>Watson, Sandra</v>
      </c>
      <c r="E71" s="225">
        <v>0.024675925925925928</v>
      </c>
      <c r="F71" s="70">
        <f>IF(A71="","",VLOOKUP(A71,'WS Hcap'!$B$4:$N$172,11))</f>
        <v>0.011111111111111112</v>
      </c>
      <c r="G71" s="6">
        <f t="shared" si="0"/>
        <v>0.013564814814814816</v>
      </c>
      <c r="I71" s="5">
        <v>67</v>
      </c>
      <c r="J71" s="7" t="s">
        <v>169</v>
      </c>
      <c r="K71" s="6">
        <v>0.024560185185185185</v>
      </c>
      <c r="L71" s="6">
        <v>0.007118055555555555</v>
      </c>
      <c r="M71" s="6">
        <v>0.01744212962962963</v>
      </c>
    </row>
    <row r="72" spans="1:13" ht="15">
      <c r="A72" s="223">
        <v>378</v>
      </c>
      <c r="B72" s="5" t="str">
        <f>IF(A72="","",VLOOKUP(A72,'WS Hcap'!$B$4:$D$172,3))</f>
        <v>HT</v>
      </c>
      <c r="C72" s="5">
        <v>68</v>
      </c>
      <c r="D72" s="37" t="str">
        <f>IF(A72="","",VLOOKUP(A72,'WS Hcap'!$B$4:$D$172,2))</f>
        <v>Dickinson, Ralph</v>
      </c>
      <c r="E72" s="225">
        <v>0.024722222222222222</v>
      </c>
      <c r="F72" s="70">
        <f>IF(A72="","",VLOOKUP(A72,'WS Hcap'!$B$4:$N$172,11))</f>
        <v>0.00920138888888889</v>
      </c>
      <c r="G72" s="6">
        <f t="shared" si="0"/>
        <v>0.015520833333333333</v>
      </c>
      <c r="I72" s="5">
        <v>68</v>
      </c>
      <c r="J72" s="7" t="s">
        <v>38</v>
      </c>
      <c r="K72" s="6">
        <v>0.024502314814814814</v>
      </c>
      <c r="L72" s="77">
        <v>0.006597222222222222</v>
      </c>
      <c r="M72" s="6">
        <v>0.01790509259259259</v>
      </c>
    </row>
    <row r="73" spans="1:13" ht="15">
      <c r="A73" s="223">
        <v>477</v>
      </c>
      <c r="B73" s="5" t="str">
        <f>IF(A73="","",VLOOKUP(A73,'WS Hcap'!$B$4:$D$172,3))</f>
        <v>AUMD</v>
      </c>
      <c r="C73" s="5">
        <v>69</v>
      </c>
      <c r="D73" s="37" t="str">
        <f>IF(A73="","",VLOOKUP(A73,'WS Hcap'!$B$4:$D$172,2))</f>
        <v>Moffett, Tom</v>
      </c>
      <c r="E73" s="225">
        <v>0.02480324074074074</v>
      </c>
      <c r="F73" s="70">
        <f>IF(A73="","",VLOOKUP(A73,'WS Hcap'!$B$4:$N$172,11))</f>
        <v>0.010590277777777777</v>
      </c>
      <c r="G73" s="6">
        <f t="shared" si="0"/>
        <v>0.014212962962962964</v>
      </c>
      <c r="I73" s="5">
        <v>69</v>
      </c>
      <c r="J73" s="7" t="s">
        <v>166</v>
      </c>
      <c r="K73" s="6">
        <v>0.02402777777777778</v>
      </c>
      <c r="L73" s="6">
        <v>0.005902777777777778</v>
      </c>
      <c r="M73" s="6">
        <v>0.018125000000000002</v>
      </c>
    </row>
    <row r="74" spans="1:13" ht="15">
      <c r="A74" s="223">
        <v>471</v>
      </c>
      <c r="B74" s="5" t="str">
        <f>IF(A74="","",VLOOKUP(A74,'WS Hcap'!$B$4:$D$172,3))</f>
        <v>SSG</v>
      </c>
      <c r="C74" s="5">
        <v>70</v>
      </c>
      <c r="D74" s="37" t="str">
        <f>IF(A74="","",VLOOKUP(A74,'WS Hcap'!$B$4:$D$172,2))</f>
        <v>Marsh, Christine</v>
      </c>
      <c r="E74" s="225">
        <v>0.024837962962962964</v>
      </c>
      <c r="F74" s="70">
        <f>IF(A74="","",VLOOKUP(A74,'WS Hcap'!$B$4:$N$172,11))</f>
        <v>0.006597222222222222</v>
      </c>
      <c r="G74" s="6">
        <f t="shared" si="0"/>
        <v>0.01824074074074074</v>
      </c>
      <c r="I74" s="5">
        <v>70</v>
      </c>
      <c r="J74" s="7" t="s">
        <v>75</v>
      </c>
      <c r="K74" s="6">
        <v>0.024837962962962964</v>
      </c>
      <c r="L74" s="6">
        <v>0.006597222222222222</v>
      </c>
      <c r="M74" s="6">
        <v>0.01824074074074074</v>
      </c>
    </row>
    <row r="75" spans="1:13" ht="15">
      <c r="A75" s="223">
        <v>374</v>
      </c>
      <c r="B75" s="5" t="str">
        <f>IF(A75="","",VLOOKUP(A75,'WS Hcap'!$B$4:$D$172,3))</f>
        <v>SSG</v>
      </c>
      <c r="C75" s="5">
        <v>71</v>
      </c>
      <c r="D75" s="37" t="str">
        <f>IF(A75="","",VLOOKUP(A75,'WS Hcap'!$B$4:$D$172,2))</f>
        <v>Danielson, Rachel</v>
      </c>
      <c r="E75" s="225">
        <v>0.024849537037037038</v>
      </c>
      <c r="F75" s="70">
        <f>IF(A75="","",VLOOKUP(A75,'WS Hcap'!$B$4:$N$172,11))</f>
        <v>0.005902777777777778</v>
      </c>
      <c r="G75" s="6">
        <f t="shared" si="0"/>
        <v>0.01894675925925926</v>
      </c>
      <c r="I75" s="5">
        <v>71</v>
      </c>
      <c r="J75" s="7" t="s">
        <v>159</v>
      </c>
      <c r="K75" s="6">
        <v>0.024918981481481483</v>
      </c>
      <c r="L75" s="6">
        <v>0.006597222222222222</v>
      </c>
      <c r="M75" s="6">
        <v>0.01832175925925926</v>
      </c>
    </row>
    <row r="76" spans="1:13" ht="15">
      <c r="A76" s="223">
        <v>490</v>
      </c>
      <c r="B76" s="5" t="str">
        <f>IF(A76="","",VLOOKUP(A76,'WS Hcap'!$B$4:$D$172,3))</f>
        <v>CM</v>
      </c>
      <c r="C76" s="5">
        <v>72</v>
      </c>
      <c r="D76" s="37" t="str">
        <f>IF(A76="","",VLOOKUP(A76,'WS Hcap'!$B$4:$D$172,2))</f>
        <v>Scorer, Lisa</v>
      </c>
      <c r="E76" s="225">
        <v>0.02488425925925926</v>
      </c>
      <c r="F76" s="70">
        <f>IF(A76="","",VLOOKUP(A76,'WS Hcap'!$B$4:$N$172,11))</f>
        <v>0.010937500000000001</v>
      </c>
      <c r="G76" s="6">
        <f t="shared" si="0"/>
        <v>0.013946759259259258</v>
      </c>
      <c r="I76" s="5">
        <v>72</v>
      </c>
      <c r="J76" s="37" t="s">
        <v>255</v>
      </c>
      <c r="K76" s="6">
        <v>0.025289351851851855</v>
      </c>
      <c r="L76" s="6">
        <v>0.006944444444444444</v>
      </c>
      <c r="M76" s="6">
        <v>0.01834490740740741</v>
      </c>
    </row>
    <row r="77" spans="1:13" ht="15">
      <c r="A77" s="223">
        <v>395</v>
      </c>
      <c r="B77" s="5" t="str">
        <f>IF(A77="","",VLOOKUP(A77,'WS Hcap'!$B$4:$D$172,3))</f>
        <v>SM</v>
      </c>
      <c r="C77" s="5">
        <v>73</v>
      </c>
      <c r="D77" s="37" t="str">
        <f>IF(A77="","",VLOOKUP(A77,'WS Hcap'!$B$4:$D$172,2))</f>
        <v>Fox, Robert</v>
      </c>
      <c r="E77" s="225">
        <v>0.024918981481481483</v>
      </c>
      <c r="F77" s="70">
        <f>IF(A77="","",VLOOKUP(A77,'WS Hcap'!$B$4:$N$172,11))</f>
        <v>0.006597222222222222</v>
      </c>
      <c r="G77" s="6">
        <f t="shared" si="0"/>
        <v>0.01832175925925926</v>
      </c>
      <c r="I77" s="5">
        <v>73</v>
      </c>
      <c r="J77" s="37" t="s">
        <v>70</v>
      </c>
      <c r="K77" s="6">
        <v>0.024849537037037038</v>
      </c>
      <c r="L77" s="77">
        <v>0.005902777777777778</v>
      </c>
      <c r="M77" s="6">
        <v>0.01894675925925926</v>
      </c>
    </row>
    <row r="78" spans="1:13" ht="15">
      <c r="A78" s="223">
        <v>450</v>
      </c>
      <c r="B78" s="5" t="str">
        <f>IF(A78="","",VLOOKUP(A78,'WS Hcap'!$B$4:$D$172,3))</f>
        <v>BB</v>
      </c>
      <c r="C78" s="5">
        <v>74</v>
      </c>
      <c r="D78" s="37" t="str">
        <f>IF(A78="","",VLOOKUP(A78,'WS Hcap'!$B$4:$D$172,2))</f>
        <v>French, Steven</v>
      </c>
      <c r="E78" s="225">
        <v>0.025069444444444446</v>
      </c>
      <c r="F78" s="70">
        <f>IF(A78="","",VLOOKUP(A78,'WS Hcap'!$B$4:$N$172,11))</f>
        <v>0.013368055555555557</v>
      </c>
      <c r="G78" s="6">
        <f t="shared" si="0"/>
        <v>0.01170138888888889</v>
      </c>
      <c r="I78" s="5">
        <v>74</v>
      </c>
      <c r="J78" s="37" t="s">
        <v>222</v>
      </c>
      <c r="K78" s="6">
        <v>0.024074074074074078</v>
      </c>
      <c r="L78" s="6">
        <v>0.0050347222222222225</v>
      </c>
      <c r="M78" s="6">
        <v>0.019039351851851856</v>
      </c>
    </row>
    <row r="79" spans="1:13" ht="15">
      <c r="A79" s="226">
        <v>399</v>
      </c>
      <c r="B79" s="5" t="str">
        <f>IF(A79="","",VLOOKUP(A79,'WS Hcap'!$B$4:$D$172,3))</f>
        <v>JA</v>
      </c>
      <c r="C79" s="5">
        <v>75</v>
      </c>
      <c r="D79" s="37" t="str">
        <f>IF(A79="","",VLOOKUP(A79,'WS Hcap'!$B$4:$D$172,2))</f>
        <v>French, Alison</v>
      </c>
      <c r="E79" s="227">
        <v>0.025127314814814818</v>
      </c>
      <c r="F79" s="70">
        <f>IF(A79="","",VLOOKUP(A79,'WS Hcap'!$B$4:$N$172,11))</f>
        <v>0.009722222222222222</v>
      </c>
      <c r="G79" s="6">
        <f t="shared" si="0"/>
        <v>0.015405092592592595</v>
      </c>
      <c r="I79" s="5">
        <v>75</v>
      </c>
      <c r="J79" s="7" t="s">
        <v>175</v>
      </c>
      <c r="K79" s="6">
        <v>0.023692129629629632</v>
      </c>
      <c r="L79" s="6">
        <v>0.0038194444444444443</v>
      </c>
      <c r="M79" s="6">
        <v>0.019872685185185188</v>
      </c>
    </row>
    <row r="80" spans="1:13" ht="15">
      <c r="A80" s="223">
        <v>587</v>
      </c>
      <c r="B80" s="5" t="str">
        <f>IF(A80="","",VLOOKUP(A80,'WS Hcap'!$B$4:$D$172,3))</f>
        <v>xxx</v>
      </c>
      <c r="C80" s="5">
        <v>76</v>
      </c>
      <c r="D80" s="37" t="str">
        <f>IF(A80="","",VLOOKUP(A80,'WS Hcap'!$B$4:$D$172,2))</f>
        <v>Robinson, Richard</v>
      </c>
      <c r="E80" s="225">
        <v>0.025289351851851855</v>
      </c>
      <c r="F80" s="70">
        <f>IF(A80="","",VLOOKUP(A80,'WS Hcap'!$B$4:$N$172,11))</f>
        <v>0.006944444444444444</v>
      </c>
      <c r="G80" s="6">
        <f t="shared" si="0"/>
        <v>0.01834490740740741</v>
      </c>
      <c r="I80" s="5">
        <v>76</v>
      </c>
      <c r="J80" s="7" t="s">
        <v>178</v>
      </c>
      <c r="K80" s="6">
        <v>0.024305555555555556</v>
      </c>
      <c r="L80" s="77">
        <v>0.003993055555555556</v>
      </c>
      <c r="M80" s="6">
        <v>0.0203125</v>
      </c>
    </row>
    <row r="81" spans="1:13" ht="15">
      <c r="A81" s="223">
        <v>485</v>
      </c>
      <c r="B81" s="5" t="str">
        <f>IF(A81="","",VLOOKUP(A81,'WS Hcap'!$B$4:$D$172,3))</f>
        <v>BB</v>
      </c>
      <c r="C81" s="5">
        <v>77</v>
      </c>
      <c r="D81" s="37" t="str">
        <f>IF(A81="","",VLOOKUP(A81,'WS Hcap'!$B$4:$D$172,2))</f>
        <v>Pearson, Nic</v>
      </c>
      <c r="E81" s="225">
        <v>0.025659722222222223</v>
      </c>
      <c r="F81" s="70">
        <f>IF(A81="","",VLOOKUP(A81,'WS Hcap'!$B$4:$N$172,11))</f>
        <v>0.013020833333333334</v>
      </c>
      <c r="G81" s="6">
        <f t="shared" si="0"/>
        <v>0.012638888888888889</v>
      </c>
      <c r="I81" s="5">
        <v>77</v>
      </c>
      <c r="J81" s="37" t="s">
        <v>254</v>
      </c>
      <c r="K81" s="6">
        <v>0.024618055555555556</v>
      </c>
      <c r="L81" s="6">
        <v>0.003472222222222222</v>
      </c>
      <c r="M81" s="6">
        <v>0.021145833333333336</v>
      </c>
    </row>
    <row r="82" spans="1:13" ht="15">
      <c r="A82" s="223">
        <v>464</v>
      </c>
      <c r="B82" s="5" t="str">
        <f>IF(A82="","",VLOOKUP(A82,'WS Hcap'!$B$4:$D$172,3))</f>
        <v>SB</v>
      </c>
      <c r="C82" s="5">
        <v>78</v>
      </c>
      <c r="D82" s="37" t="str">
        <f>IF(A82="","",VLOOKUP(A82,'WS Hcap'!$B$4:$D$172,2))</f>
        <v>Jones, Steven</v>
      </c>
      <c r="E82" s="225">
        <v>0.025740740740740745</v>
      </c>
      <c r="F82" s="70">
        <f>IF(A82="","",VLOOKUP(A82,'WS Hcap'!$B$4:$N$172,11))</f>
        <v>0.01267361111111111</v>
      </c>
      <c r="G82" s="6">
        <f t="shared" si="0"/>
        <v>0.013067129629629635</v>
      </c>
      <c r="I82" s="5">
        <v>78</v>
      </c>
      <c r="J82" s="7" t="s">
        <v>236</v>
      </c>
      <c r="K82" s="6">
        <v>0.02122685185185185</v>
      </c>
      <c r="L82" s="6">
        <v>0</v>
      </c>
      <c r="M82" s="6">
        <v>0.02122685185185185</v>
      </c>
    </row>
    <row r="83" spans="1:13" ht="15">
      <c r="A83" s="131"/>
      <c r="B83" s="5">
        <f>IF(A83="","",VLOOKUP(A83,'WS Hcap'!$B$4:$D$172,3))</f>
      </c>
      <c r="C83" s="5">
        <v>79</v>
      </c>
      <c r="D83" s="37">
        <f>IF(A83="","",VLOOKUP(A83,'WS Hcap'!$B$4:$D$172,2))</f>
      </c>
      <c r="E83" s="6"/>
      <c r="F83" s="70">
        <f>IF(A83="","",VLOOKUP(A83,'WS Hcap'!$B$4:$N$172,11))</f>
      </c>
      <c r="G83" s="6"/>
      <c r="I83" s="5">
        <v>79</v>
      </c>
      <c r="J83" s="7" t="s">
        <v>8</v>
      </c>
      <c r="K83" s="6"/>
      <c r="L83" s="6" t="s">
        <v>8</v>
      </c>
      <c r="M83" s="6"/>
    </row>
    <row r="84" spans="1:13" ht="15">
      <c r="A84" s="131"/>
      <c r="B84" s="5">
        <f>IF(A84="","",VLOOKUP(A84,'WS Hcap'!$B$4:$D$172,3))</f>
      </c>
      <c r="C84" s="5">
        <v>80</v>
      </c>
      <c r="D84" s="37">
        <f>IF(A84="","",VLOOKUP(A84,'WS Hcap'!$B$4:$D$172,2))</f>
      </c>
      <c r="E84" s="6"/>
      <c r="F84" s="70">
        <f>IF(A84="","",VLOOKUP(A84,'WS Hcap'!$B$4:$N$172,11))</f>
      </c>
      <c r="G84" s="6"/>
      <c r="I84" s="5">
        <v>80</v>
      </c>
      <c r="J84" s="7" t="s">
        <v>8</v>
      </c>
      <c r="K84" s="6"/>
      <c r="L84" s="6" t="s">
        <v>8</v>
      </c>
      <c r="M84" s="6"/>
    </row>
    <row r="85" spans="1:13" ht="15">
      <c r="A85" s="131"/>
      <c r="B85" s="5">
        <f>IF(A85="","",VLOOKUP(A85,'WS Hcap'!$B$4:$D$172,3))</f>
      </c>
      <c r="C85" s="5">
        <v>81</v>
      </c>
      <c r="D85" s="37">
        <f>IF(A85="","",VLOOKUP(A85,'WS Hcap'!$B$4:$D$172,2))</f>
      </c>
      <c r="E85" s="6"/>
      <c r="F85" s="70">
        <f>IF(A85="","",VLOOKUP(A85,'WS Hcap'!$B$4:$N$172,11))</f>
      </c>
      <c r="G85" s="6"/>
      <c r="I85" s="5">
        <v>81</v>
      </c>
      <c r="J85" s="7" t="s">
        <v>8</v>
      </c>
      <c r="K85" s="6"/>
      <c r="L85" s="77" t="s">
        <v>8</v>
      </c>
      <c r="M85" s="6"/>
    </row>
    <row r="86" spans="1:13" ht="15">
      <c r="A86" s="5"/>
      <c r="B86" s="5">
        <f>IF(A86="","",VLOOKUP(A86,'WS Hcap'!$B$4:$D$172,3))</f>
      </c>
      <c r="C86" s="5">
        <v>82</v>
      </c>
      <c r="D86" s="37">
        <f>IF(A86="","",VLOOKUP(A86,'WS Hcap'!$B$4:$D$172,2))</f>
      </c>
      <c r="E86" s="6"/>
      <c r="F86" s="70">
        <f>IF(A86="","",VLOOKUP(A86,'WS Hcap'!$B$4:$N$172,11))</f>
      </c>
      <c r="G86" s="6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5"/>
      <c r="B87" s="5">
        <f>IF(A87="","",VLOOKUP(A87,'WS Hcap'!$B$4:$D$172,3))</f>
      </c>
      <c r="C87" s="5">
        <v>83</v>
      </c>
      <c r="D87" s="37">
        <f>IF(A87="","",VLOOKUP(A87,'WS Hcap'!$B$4:$D$172,2))</f>
      </c>
      <c r="E87" s="6"/>
      <c r="F87" s="70">
        <f>IF(A87="","",VLOOKUP(A87,'WS Hcap'!$B$4:$N$172,11))</f>
      </c>
      <c r="G87" s="6"/>
      <c r="I87" s="5">
        <v>83</v>
      </c>
      <c r="J87" s="7" t="s">
        <v>8</v>
      </c>
      <c r="K87" s="6"/>
      <c r="L87" s="6" t="s">
        <v>8</v>
      </c>
      <c r="M87" s="6"/>
    </row>
    <row r="88" spans="1:13" ht="15">
      <c r="A88" s="5"/>
      <c r="B88" s="5">
        <f>IF(A88="","",VLOOKUP(A88,'WS Hcap'!$B$4:$D$172,3))</f>
      </c>
      <c r="C88" s="5">
        <v>84</v>
      </c>
      <c r="D88" s="37">
        <f>IF(A88="","",VLOOKUP(A88,'WS Hcap'!$B$4:$D$172,2))</f>
      </c>
      <c r="E88" s="6"/>
      <c r="F88" s="70">
        <f>IF(A88="","",VLOOKUP(A88,'WS Hcap'!$B$4:$N$172,11))</f>
      </c>
      <c r="G88" s="6"/>
      <c r="I88" s="5">
        <v>84</v>
      </c>
      <c r="J88" s="7" t="s">
        <v>8</v>
      </c>
      <c r="K88" s="6"/>
      <c r="L88" s="74" t="s">
        <v>8</v>
      </c>
      <c r="M88" s="6"/>
    </row>
    <row r="89" spans="1:13" ht="15">
      <c r="A89" s="5"/>
      <c r="B89" s="5">
        <f>IF(A89="","",VLOOKUP(A89,'WS Hcap'!$B$4:$D$172,3))</f>
      </c>
      <c r="C89" s="5">
        <v>85</v>
      </c>
      <c r="D89" s="37">
        <f>IF(A89="","",VLOOKUP(A89,'WS Hcap'!$B$4:$D$172,2))</f>
      </c>
      <c r="E89" s="6"/>
      <c r="F89" s="70">
        <f>IF(A89="","",VLOOKUP(A89,'WS Hcap'!$B$4:$N$172,11))</f>
      </c>
      <c r="G89" s="6"/>
      <c r="I89" s="5">
        <v>85</v>
      </c>
      <c r="J89" s="37" t="s">
        <v>8</v>
      </c>
      <c r="K89" s="6"/>
      <c r="L89" s="6" t="s">
        <v>8</v>
      </c>
      <c r="M89" s="6"/>
    </row>
    <row r="90" spans="1:13" ht="15">
      <c r="A90" s="5"/>
      <c r="B90" s="5">
        <f>IF(A90="","",VLOOKUP(A90,'WS Hcap'!$B$4:$D$172,3))</f>
      </c>
      <c r="C90" s="5">
        <v>86</v>
      </c>
      <c r="D90" s="37">
        <f>IF(A90="","",VLOOKUP(A90,'WS Hcap'!$B$4:$D$172,2))</f>
      </c>
      <c r="E90" s="6"/>
      <c r="F90" s="70">
        <f>IF(A90="","",VLOOKUP(A90,'WS Hcap'!$B$4:$N$172,11))</f>
      </c>
      <c r="G90" s="6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5"/>
      <c r="B91" s="5">
        <f>IF(A91="","",VLOOKUP(A91,'WS Hcap'!$B$4:$D$172,3))</f>
      </c>
      <c r="C91" s="5">
        <v>87</v>
      </c>
      <c r="D91" s="37">
        <f>IF(A91="","",VLOOKUP(A91,'WS Hcap'!$B$4:$D$172,2))</f>
      </c>
      <c r="E91" s="6"/>
      <c r="F91" s="70">
        <f>IF(A91="","",VLOOKUP(A91,'WS Hcap'!$B$4:$N$172,11))</f>
      </c>
      <c r="G91" s="6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5"/>
      <c r="B92" s="5">
        <f>IF(A92="","",VLOOKUP(A92,'WS Hcap'!$B$4:$D$172,3))</f>
      </c>
      <c r="C92" s="5">
        <v>88</v>
      </c>
      <c r="D92" s="37">
        <f>IF(A92="","",VLOOKUP(A92,'WS Hcap'!$B$4:$D$172,2))</f>
      </c>
      <c r="E92" s="6"/>
      <c r="F92" s="70">
        <f>IF(A92="","",VLOOKUP(A92,'WS Hcap'!$B$4:$N$172,11))</f>
      </c>
      <c r="G92" s="6"/>
      <c r="I92" s="5">
        <v>88</v>
      </c>
      <c r="J92" s="7" t="s">
        <v>8</v>
      </c>
      <c r="K92" s="6"/>
      <c r="L92" s="6" t="s">
        <v>8</v>
      </c>
      <c r="M92" s="6"/>
    </row>
    <row r="93" spans="1:13" ht="15">
      <c r="A93" s="5"/>
      <c r="B93" s="5">
        <f>IF(A93="","",VLOOKUP(A93,'WS Hcap'!$B$4:$D$172,3))</f>
      </c>
      <c r="C93" s="5">
        <v>89</v>
      </c>
      <c r="D93" s="37">
        <f>IF(A93="","",VLOOKUP(A93,'WS Hcap'!$B$4:$D$172,2))</f>
      </c>
      <c r="E93" s="6"/>
      <c r="F93" s="70">
        <f>IF(A93="","",VLOOKUP(A93,'WS Hcap'!$B$4:$N$172,11))</f>
      </c>
      <c r="G93" s="6"/>
      <c r="I93" s="5">
        <v>89</v>
      </c>
      <c r="J93" s="37" t="s">
        <v>8</v>
      </c>
      <c r="K93" s="6"/>
      <c r="L93" s="6" t="s">
        <v>8</v>
      </c>
      <c r="M93" s="6"/>
    </row>
    <row r="94" spans="1:13" ht="15">
      <c r="A94" s="5"/>
      <c r="B94" s="5">
        <f>IF(A94="","",VLOOKUP(A94,'WS Hcap'!$B$4:$D$172,3))</f>
      </c>
      <c r="C94" s="5">
        <v>90</v>
      </c>
      <c r="D94" s="37">
        <f>IF(A94="","",VLOOKUP(A94,'WS Hcap'!$B$4:$D$172,2))</f>
      </c>
      <c r="E94" s="6"/>
      <c r="F94" s="70">
        <f>IF(A94="","",VLOOKUP(A94,'WS Hcap'!$B$4:$N$172,11))</f>
      </c>
      <c r="G94" s="6"/>
      <c r="I94" s="5">
        <v>90</v>
      </c>
      <c r="J94" s="37" t="s">
        <v>8</v>
      </c>
      <c r="K94" s="6"/>
      <c r="L94" s="6" t="s">
        <v>8</v>
      </c>
      <c r="M94" s="6"/>
    </row>
    <row r="95" spans="1:13" ht="15">
      <c r="A95" s="5"/>
      <c r="B95" s="5">
        <f>IF(A95="","",VLOOKUP(A95,'WS Hcap'!$B$4:$D$172,3))</f>
      </c>
      <c r="C95" s="5">
        <v>91</v>
      </c>
      <c r="D95" s="37">
        <f>IF(A95="","",VLOOKUP(A95,'WS Hcap'!$B$4:$D$172,2))</f>
      </c>
      <c r="E95" s="6"/>
      <c r="F95" s="70">
        <f>IF(A95="","",VLOOKUP(A95,'WS Hcap'!$B$4:$N$172,11))</f>
      </c>
      <c r="G95" s="6"/>
      <c r="I95" s="5">
        <v>91</v>
      </c>
      <c r="J95" s="37" t="s">
        <v>8</v>
      </c>
      <c r="K95" s="6"/>
      <c r="L95" s="6" t="s">
        <v>8</v>
      </c>
      <c r="M95" s="6"/>
    </row>
    <row r="96" spans="1:13" ht="15">
      <c r="A96" s="5"/>
      <c r="B96" s="5">
        <f>IF(A96="","",VLOOKUP(A96,'WS Hcap'!$B$4:$D$172,3))</f>
      </c>
      <c r="C96" s="5">
        <v>92</v>
      </c>
      <c r="D96" s="37">
        <f>IF(A96="","",VLOOKUP(A96,'WS Hcap'!$B$4:$D$172,2))</f>
      </c>
      <c r="E96" s="6"/>
      <c r="F96" s="70">
        <f>IF(A96="","",VLOOKUP(A96,'WS Hcap'!$B$4:$N$172,11))</f>
      </c>
      <c r="G96" s="6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5"/>
      <c r="B97" s="5">
        <f>IF(A97="","",VLOOKUP(A97,'WS Hcap'!$B$4:$D$172,3))</f>
      </c>
      <c r="C97" s="5">
        <v>93</v>
      </c>
      <c r="D97" s="37">
        <f>IF(A97="","",VLOOKUP(A97,'WS Hcap'!$B$4:$D$172,2))</f>
      </c>
      <c r="E97" s="6"/>
      <c r="F97" s="70">
        <f>IF(A97="","",VLOOKUP(A97,'WS Hcap'!$B$4:$N$172,11))</f>
      </c>
      <c r="G97" s="6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5"/>
      <c r="B98" s="5">
        <f>IF(A98="","",VLOOKUP(A98,'WS Hcap'!$B$4:$D$172,3))</f>
      </c>
      <c r="C98" s="5">
        <v>94</v>
      </c>
      <c r="D98" s="37">
        <f>IF(A98="","",VLOOKUP(A98,'WS Hcap'!$B$4:$D$172,2))</f>
      </c>
      <c r="E98" s="6"/>
      <c r="F98" s="70">
        <f>IF(A98="","",VLOOKUP(A98,'WS Hcap'!$B$4:$N$172,11))</f>
      </c>
      <c r="G98" s="6"/>
      <c r="I98" s="5">
        <v>94</v>
      </c>
      <c r="J98" s="37" t="s">
        <v>8</v>
      </c>
      <c r="K98" s="6"/>
      <c r="L98" s="6" t="s">
        <v>8</v>
      </c>
      <c r="M98" s="6"/>
    </row>
    <row r="99" spans="1:13" ht="15">
      <c r="A99" s="5"/>
      <c r="B99" s="5">
        <f>IF(A99="","",VLOOKUP(A99,'WS Hcap'!$B$4:$D$172,3))</f>
      </c>
      <c r="C99" s="5">
        <v>95</v>
      </c>
      <c r="D99" s="37">
        <f>IF(A99="","",VLOOKUP(A99,'WS Hcap'!$B$4:$D$172,2))</f>
      </c>
      <c r="E99" s="6"/>
      <c r="F99" s="70">
        <f>IF(A99="","",VLOOKUP(A99,'WS Hcap'!$B$4:$N$172,11))</f>
      </c>
      <c r="G99" s="6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5"/>
      <c r="B100" s="5">
        <f>IF(A100="","",VLOOKUP(A100,'WS Hcap'!$B$4:$D$172,3))</f>
      </c>
      <c r="C100" s="5">
        <v>96</v>
      </c>
      <c r="D100" s="37">
        <f>IF(A100="","",VLOOKUP(A100,'WS Hcap'!$B$4:$D$172,2))</f>
      </c>
      <c r="E100" s="6"/>
      <c r="F100" s="70">
        <f>IF(A100="","",VLOOKUP(A100,'WS Hcap'!$B$4:$N$172,11))</f>
      </c>
      <c r="G100" s="6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5"/>
      <c r="B101" s="5">
        <f>IF(A101="","",VLOOKUP(A101,'WS Hcap'!$B$4:$D$172,3))</f>
      </c>
      <c r="C101" s="5">
        <v>97</v>
      </c>
      <c r="D101" s="37">
        <f>IF(A101="","",VLOOKUP(A101,'WS Hcap'!$B$4:$D$172,2))</f>
      </c>
      <c r="E101" s="6"/>
      <c r="F101" s="70">
        <f>IF(A101="","",VLOOKUP(A101,'WS Hcap'!$B$4:$N$172,11))</f>
      </c>
      <c r="G101" s="6"/>
      <c r="I101" s="5">
        <v>97</v>
      </c>
      <c r="J101" s="37" t="s">
        <v>8</v>
      </c>
      <c r="K101" s="6"/>
      <c r="L101" s="6" t="s">
        <v>8</v>
      </c>
      <c r="M101" s="6"/>
    </row>
    <row r="102" spans="1:13" ht="15">
      <c r="A102" s="5"/>
      <c r="B102" s="5">
        <f>IF(A102="","",VLOOKUP(A102,'WS Hcap'!$B$4:$D$172,3))</f>
      </c>
      <c r="C102" s="5">
        <v>98</v>
      </c>
      <c r="D102" s="37">
        <f>IF(A102="","",VLOOKUP(A102,'WS Hcap'!$B$4:$D$172,2))</f>
      </c>
      <c r="E102" s="6"/>
      <c r="F102" s="70">
        <f>IF(A102="","",VLOOKUP(A102,'WS Hcap'!$B$4:$N$172,11))</f>
      </c>
      <c r="G102" s="6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5"/>
      <c r="B103" s="5">
        <f>IF(A103="","",VLOOKUP(A103,'WS Hcap'!$B$4:$D$172,3))</f>
      </c>
      <c r="C103" s="5">
        <v>99</v>
      </c>
      <c r="D103" s="37">
        <f>IF(A103="","",VLOOKUP(A103,'WS Hcap'!$B$4:$D$172,2))</f>
      </c>
      <c r="E103" s="6"/>
      <c r="F103" s="70">
        <f>IF(A103="","",VLOOKUP(A103,'WS Hcap'!$B$4:$N$172,11))</f>
      </c>
      <c r="G103" s="6"/>
      <c r="I103" s="5">
        <v>99</v>
      </c>
      <c r="J103" s="37" t="s">
        <v>8</v>
      </c>
      <c r="K103" s="6"/>
      <c r="L103" s="6" t="s">
        <v>8</v>
      </c>
      <c r="M103" s="6"/>
    </row>
    <row r="104" spans="1:13" ht="15">
      <c r="A104" s="5"/>
      <c r="B104" s="5">
        <f>IF(A104="","",VLOOKUP(A104,'WS Hcap'!$B$4:$D$172,3))</f>
      </c>
      <c r="C104" s="5">
        <v>100</v>
      </c>
      <c r="D104" s="37">
        <f>IF(A104="","",VLOOKUP(A104,'WS Hcap'!$B$4:$D$172,2))</f>
      </c>
      <c r="E104" s="6"/>
      <c r="F104" s="70">
        <f>IF(A104="","",VLOOKUP(A104,'WS Hcap'!$B$4:$N$172,11))</f>
      </c>
      <c r="G104" s="6"/>
      <c r="I104" s="5">
        <v>100</v>
      </c>
      <c r="J104" s="37" t="s">
        <v>8</v>
      </c>
      <c r="K104" s="6"/>
      <c r="L104" s="6" t="s">
        <v>8</v>
      </c>
      <c r="M104" s="6"/>
    </row>
    <row r="105" spans="1:13" ht="15">
      <c r="A105" s="5"/>
      <c r="B105" s="5">
        <f>IF(A105="","",VLOOKUP(A105,'WS Hcap'!$B$4:$D$172,3))</f>
      </c>
      <c r="C105" s="5"/>
      <c r="D105" s="37">
        <f>IF(A105="","",VLOOKUP(A105,'WS Hcap'!$B$4:$D$172,2))</f>
      </c>
      <c r="E105" s="6"/>
      <c r="F105" s="70">
        <f>IF(A105="","",VLOOKUP(A105,'WS Hcap'!$B$4:$N$172,10))</f>
      </c>
      <c r="G105" s="6"/>
      <c r="I105" s="5"/>
      <c r="J105" s="37" t="s">
        <v>8</v>
      </c>
      <c r="K105" s="6"/>
      <c r="L105" s="6" t="s">
        <v>8</v>
      </c>
      <c r="M105" s="6"/>
    </row>
    <row r="106" spans="1:13" ht="15">
      <c r="A106" s="5"/>
      <c r="B106" s="5">
        <f>IF(A106="","",VLOOKUP(A106,'WS Hcap'!$B$4:$D$172,3))</f>
      </c>
      <c r="C106" s="5"/>
      <c r="D106" s="37">
        <f>IF(A106="","",VLOOKUP(A106,'WS Hcap'!$B$4:$D$172,2))</f>
      </c>
      <c r="E106" s="6"/>
      <c r="F106" s="70">
        <f>IF(A106="","",VLOOKUP(A106,'WS Hcap'!$B$4:$N$172,10))</f>
      </c>
      <c r="G106" s="6"/>
      <c r="I106" s="5"/>
      <c r="J106" s="37" t="s">
        <v>8</v>
      </c>
      <c r="K106" s="6"/>
      <c r="L106" s="6" t="s">
        <v>8</v>
      </c>
      <c r="M106" s="6"/>
    </row>
    <row r="107" spans="1:13" ht="15">
      <c r="A107" s="5"/>
      <c r="B107" s="5">
        <f>IF(A107="","",VLOOKUP(A107,'WS Hcap'!$B$4:$D$172,3))</f>
      </c>
      <c r="C107" s="5"/>
      <c r="D107" s="37">
        <f>IF(A107="","",VLOOKUP(A107,'WS Hcap'!$B$4:$D$172,2))</f>
      </c>
      <c r="E107" s="6"/>
      <c r="F107" s="70">
        <f>IF(A107="","",VLOOKUP(A107,'WS Hcap'!$B$4:$N$172,10))</f>
      </c>
      <c r="G107" s="6"/>
      <c r="I107" s="5"/>
      <c r="J107" s="7" t="s">
        <v>8</v>
      </c>
      <c r="K107" s="6"/>
      <c r="L107" s="6" t="s">
        <v>8</v>
      </c>
      <c r="M107" s="6"/>
    </row>
    <row r="108" spans="1:13" ht="15">
      <c r="A108" s="5"/>
      <c r="B108" s="5">
        <f>IF(A108="","",VLOOKUP(A108,'WS Hcap'!$B$4:$D$172,3))</f>
      </c>
      <c r="C108" s="5"/>
      <c r="D108" s="37">
        <f>IF(A108="","",VLOOKUP(A108,'WS Hcap'!$B$4:$D$172,2))</f>
      </c>
      <c r="E108" s="6"/>
      <c r="F108" s="70">
        <f>IF(A108="","",VLOOKUP(A108,'WS Hcap'!$B$4:$N$172,10))</f>
      </c>
      <c r="G108" s="6"/>
      <c r="I108" s="5"/>
      <c r="J108" s="37" t="s">
        <v>8</v>
      </c>
      <c r="K108" s="6"/>
      <c r="L108" s="6" t="s">
        <v>8</v>
      </c>
      <c r="M108" s="6"/>
    </row>
    <row r="109" spans="1:13" ht="15">
      <c r="A109" s="5"/>
      <c r="B109" s="5">
        <f>IF(A109="","",VLOOKUP(A109,'WS Hcap'!$B$4:$D$172,3))</f>
      </c>
      <c r="C109" s="5"/>
      <c r="D109" s="37">
        <f>IF(A109="","",VLOOKUP(A109,'WS Hcap'!$B$4:$D$172,2))</f>
      </c>
      <c r="E109" s="6"/>
      <c r="F109" s="70">
        <f>IF(A109="","",VLOOKUP(A109,'WS Hcap'!$B$4:$N$172,10))</f>
      </c>
      <c r="G109" s="6"/>
      <c r="I109" s="5"/>
      <c r="J109" s="37" t="s">
        <v>8</v>
      </c>
      <c r="K109" s="6"/>
      <c r="L109" s="6" t="s">
        <v>8</v>
      </c>
      <c r="M109" s="6"/>
    </row>
    <row r="110" spans="1:13" ht="15">
      <c r="A110" s="5"/>
      <c r="B110" s="5">
        <f>IF(A110="","",VLOOKUP(A110,'WS Hcap'!$B$4:$D$172,3))</f>
      </c>
      <c r="C110" s="5"/>
      <c r="D110" s="37">
        <f>IF(A110="","",VLOOKUP(A110,'WS Hcap'!$B$4:$D$172,2))</f>
      </c>
      <c r="E110" s="6"/>
      <c r="F110" s="70">
        <f>IF(A110="","",VLOOKUP(A110,'WS Hcap'!$B$4:$N$172,10))</f>
      </c>
      <c r="G110" s="6"/>
      <c r="I110" s="5"/>
      <c r="J110" s="37" t="s">
        <v>8</v>
      </c>
      <c r="K110" s="6"/>
      <c r="L110" s="6" t="s">
        <v>8</v>
      </c>
      <c r="M110" s="6"/>
    </row>
    <row r="111" spans="1:13" ht="15">
      <c r="A111" s="5"/>
      <c r="B111" s="5">
        <f>IF(A111="","",VLOOKUP(A111,'WS Hcap'!$B$4:$D$172,3))</f>
      </c>
      <c r="C111" s="5"/>
      <c r="D111" s="37">
        <f>IF(A111="","",VLOOKUP(A111,'WS Hcap'!$B$4:$D$172,2))</f>
      </c>
      <c r="E111" s="6"/>
      <c r="F111" s="70">
        <f>IF(A111="","",VLOOKUP(A111,'WS Hcap'!$B$4:$N$172,10))</f>
      </c>
      <c r="G111" s="6"/>
      <c r="I111" s="5"/>
      <c r="J111" s="37" t="s">
        <v>8</v>
      </c>
      <c r="K111" s="6"/>
      <c r="L111" s="6" t="s">
        <v>8</v>
      </c>
      <c r="M111" s="6"/>
    </row>
    <row r="112" spans="1:13" ht="15">
      <c r="A112" s="5"/>
      <c r="B112" s="5">
        <f>IF(A112="","",VLOOKUP(A112,'WS Hcap'!$B$4:$D$172,3))</f>
      </c>
      <c r="C112" s="5"/>
      <c r="D112" s="37">
        <f>IF(A112="","",VLOOKUP(A112,'WS Hcap'!$B$4:$D$172,2))</f>
      </c>
      <c r="E112" s="6"/>
      <c r="F112" s="70">
        <f>IF(A112="","",VLOOKUP(A112,'WS Hcap'!$B$4:$N$172,10))</f>
      </c>
      <c r="G112" s="6"/>
      <c r="I112" s="5"/>
      <c r="J112" s="37" t="s">
        <v>8</v>
      </c>
      <c r="K112" s="6"/>
      <c r="L112" s="6" t="s">
        <v>8</v>
      </c>
      <c r="M112" s="6"/>
    </row>
    <row r="113" spans="1:13" ht="15">
      <c r="A113" s="5"/>
      <c r="B113" s="5">
        <f>IF(A113="","",VLOOKUP(A113,'WS Hcap'!$B$4:$D$156,3))</f>
      </c>
      <c r="C113" s="5"/>
      <c r="D113" s="37">
        <f>IF(A113="","",VLOOKUP(A113,'WS Hcap'!$B$4:$D$154,2))</f>
      </c>
      <c r="E113" s="6"/>
      <c r="F113" s="70">
        <f>IF(A113="","",VLOOKUP(A113,'WS Hcap'!$B$4:$N$154,10))</f>
      </c>
      <c r="G113" s="6"/>
      <c r="I113" s="5"/>
      <c r="J113" s="7" t="s">
        <v>8</v>
      </c>
      <c r="K113" s="6"/>
      <c r="L113" s="6" t="s">
        <v>8</v>
      </c>
      <c r="M113" s="6"/>
    </row>
    <row r="114" spans="1:13" ht="15">
      <c r="A114" s="5"/>
      <c r="B114" s="5">
        <f>IF(A114="","",VLOOKUP(A114,'WS Hcap'!$B$4:$D$156,3))</f>
      </c>
      <c r="C114" s="5"/>
      <c r="D114" s="37">
        <f>IF(A114="","",VLOOKUP(A114,'WS Hcap'!$B$4:$D$154,2))</f>
      </c>
      <c r="E114" s="6"/>
      <c r="F114" s="70">
        <f>IF(A114="","",VLOOKUP(A114,'WS Hcap'!$B$4:$N$154,10))</f>
      </c>
      <c r="G114" s="6"/>
      <c r="I114" s="5"/>
      <c r="J114" s="7" t="s">
        <v>8</v>
      </c>
      <c r="K114" s="6"/>
      <c r="L114" s="6" t="s">
        <v>8</v>
      </c>
      <c r="M114" s="6"/>
    </row>
    <row r="115" spans="1:13" ht="15">
      <c r="A115" s="5"/>
      <c r="B115" s="5">
        <f>IF(A115="","",VLOOKUP(A115,'WS Hcap'!$B$4:$D$156,3))</f>
      </c>
      <c r="C115" s="5"/>
      <c r="D115" s="37">
        <f>IF(A115="","",VLOOKUP(A115,'WS Hcap'!$B$4:$D$154,2))</f>
      </c>
      <c r="E115" s="6"/>
      <c r="F115" s="70">
        <f>IF(A115="","",VLOOKUP(A115,'WS Hcap'!$B$4:$N$154,10))</f>
      </c>
      <c r="G115" s="6"/>
      <c r="I115" s="5"/>
      <c r="J115" s="7" t="s">
        <v>8</v>
      </c>
      <c r="K115" s="6"/>
      <c r="L115" s="6" t="s">
        <v>8</v>
      </c>
      <c r="M115" s="6"/>
    </row>
    <row r="116" spans="1:13" ht="15">
      <c r="A116" s="5"/>
      <c r="B116" s="5">
        <f>IF(A116="","",VLOOKUP(A116,'WS Hcap'!$B$4:$D$156,3))</f>
      </c>
      <c r="C116" s="5"/>
      <c r="D116" s="37">
        <f>IF(A116="","",VLOOKUP(A116,'WS Hcap'!$B$4:$D$154,2))</f>
      </c>
      <c r="E116" s="6"/>
      <c r="F116" s="70">
        <f>IF(A116="","",VLOOKUP(A116,'WS Hcap'!$B$4:$N$154,10))</f>
      </c>
      <c r="G116" s="6"/>
      <c r="I116" s="5"/>
      <c r="J116" s="7" t="s">
        <v>8</v>
      </c>
      <c r="K116" s="6"/>
      <c r="L116" s="6" t="s">
        <v>8</v>
      </c>
      <c r="M116" s="6"/>
    </row>
    <row r="117" spans="1:13" ht="15">
      <c r="A117" s="5"/>
      <c r="B117" s="5">
        <f>IF(A117="","",VLOOKUP(A117,'WS Hcap'!$B$4:$D$156,3))</f>
      </c>
      <c r="C117" s="5"/>
      <c r="D117" s="37">
        <f>IF(A117="","",VLOOKUP(A117,'WS Hcap'!$B$4:$D$154,2))</f>
      </c>
      <c r="E117" s="6"/>
      <c r="F117" s="70">
        <f>IF(A117="","",VLOOKUP(A117,'WS Hcap'!$B$4:$N$154,10))</f>
      </c>
      <c r="G117" s="6"/>
      <c r="I117" s="5"/>
      <c r="J117" s="7" t="s">
        <v>8</v>
      </c>
      <c r="K117" s="6"/>
      <c r="L117" s="6" t="s">
        <v>8</v>
      </c>
      <c r="M117" s="6"/>
    </row>
    <row r="118" spans="1:13" ht="15">
      <c r="A118" s="5"/>
      <c r="B118" s="5">
        <f>IF(A118="","",VLOOKUP(A118,'WS Hcap'!$B$4:$D$156,3))</f>
      </c>
      <c r="C118" s="5"/>
      <c r="D118" s="37">
        <f>IF(A118="","",VLOOKUP(A118,'WS Hcap'!$B$4:$D$154,2))</f>
      </c>
      <c r="E118" s="6"/>
      <c r="F118" s="70">
        <f>IF(A118="","",VLOOKUP(A118,'WS Hcap'!$B$4:$N$154,10))</f>
      </c>
      <c r="G118" s="6"/>
      <c r="I118" s="5"/>
      <c r="J118" s="7" t="s">
        <v>8</v>
      </c>
      <c r="K118" s="6"/>
      <c r="L118" s="6" t="s">
        <v>8</v>
      </c>
      <c r="M118" s="6"/>
    </row>
    <row r="119" spans="1:13" ht="15">
      <c r="A119" s="5"/>
      <c r="B119" s="5">
        <f>IF(A119="","",VLOOKUP(A119,'WS Hcap'!$B$4:$D$156,3))</f>
      </c>
      <c r="C119" s="5"/>
      <c r="D119" s="37">
        <f>IF(A119="","",VLOOKUP(A119,'WS Hcap'!$B$4:$D$154,2))</f>
      </c>
      <c r="E119" s="6"/>
      <c r="F119" s="70">
        <f>IF(A119="","",VLOOKUP(A119,'WS Hcap'!$B$4:$N$154,10))</f>
      </c>
      <c r="G119" s="6"/>
      <c r="I119" s="5"/>
      <c r="J119" s="7" t="s">
        <v>8</v>
      </c>
      <c r="K119" s="6"/>
      <c r="L119" s="6" t="s">
        <v>8</v>
      </c>
      <c r="M119" s="6"/>
    </row>
    <row r="120" spans="1:13" ht="15">
      <c r="A120" s="5"/>
      <c r="B120" s="5">
        <f>IF(A120="","",VLOOKUP(A120,'WS Hcap'!$B$4:$D$156,3))</f>
      </c>
      <c r="C120" s="5"/>
      <c r="D120" s="37">
        <f>IF(A120="","",VLOOKUP(A120,'WS Hcap'!$B$4:$D$154,2))</f>
      </c>
      <c r="E120" s="6"/>
      <c r="F120" s="70">
        <f>IF(A120="","",VLOOKUP(A120,'WS Hcap'!$B$4:$N$154,10))</f>
      </c>
      <c r="G120" s="6"/>
      <c r="I120" s="5"/>
      <c r="J120" s="7" t="s">
        <v>8</v>
      </c>
      <c r="K120" s="6"/>
      <c r="L120" s="6" t="s">
        <v>8</v>
      </c>
      <c r="M120" s="6"/>
    </row>
    <row r="121" spans="1:13" ht="15">
      <c r="A121" s="5"/>
      <c r="B121" s="5">
        <f>IF(A121="","",VLOOKUP(A121,'WS Hcap'!$B$4:$D$156,3))</f>
      </c>
      <c r="C121" s="5"/>
      <c r="D121" s="37">
        <f>IF(A121="","",VLOOKUP(A121,'WS Hcap'!$B$4:$D$154,2))</f>
      </c>
      <c r="E121" s="6"/>
      <c r="F121" s="70">
        <f>IF(A121="","",VLOOKUP(A121,'WS Hcap'!$B$4:$N$154,10))</f>
      </c>
      <c r="G121" s="6"/>
      <c r="I121" s="5"/>
      <c r="J121" s="7" t="s">
        <v>8</v>
      </c>
      <c r="K121" s="6"/>
      <c r="L121" s="6" t="s">
        <v>8</v>
      </c>
      <c r="M121" s="6"/>
    </row>
    <row r="122" spans="1:13" ht="15">
      <c r="A122" s="5"/>
      <c r="B122" s="5">
        <f>IF(A122="","",VLOOKUP(A122,'WS Hcap'!$B$4:$D$156,3))</f>
      </c>
      <c r="C122" s="5"/>
      <c r="D122" s="37">
        <f>IF(A122="","",VLOOKUP(A122,'WS Hcap'!$B$4:$D$154,2))</f>
      </c>
      <c r="E122" s="6"/>
      <c r="F122" s="70">
        <f>IF(A122="","",VLOOKUP(A122,'WS Hcap'!$B$4:$N$154,10))</f>
      </c>
      <c r="G122" s="6"/>
      <c r="I122" s="5"/>
      <c r="J122" s="7" t="s">
        <v>8</v>
      </c>
      <c r="K122" s="6"/>
      <c r="L122" s="6" t="s">
        <v>8</v>
      </c>
      <c r="M122" s="6"/>
    </row>
    <row r="123" spans="1:13" ht="15">
      <c r="A123" s="5"/>
      <c r="B123" s="5">
        <f>IF(A123="","",VLOOKUP(A123,'WS Hcap'!$B$4:$D$156,3))</f>
      </c>
      <c r="C123" s="5"/>
      <c r="D123" s="37">
        <f>IF(A123="","",VLOOKUP(A123,'WS Hcap'!$B$4:$D$154,2))</f>
      </c>
      <c r="E123" s="6"/>
      <c r="F123" s="70">
        <f>IF(A123="","",VLOOKUP(A123,'WS Hcap'!$B$4:$N$154,10))</f>
      </c>
      <c r="G123" s="6"/>
      <c r="I123" s="5"/>
      <c r="J123" s="7" t="s">
        <v>8</v>
      </c>
      <c r="K123" s="6"/>
      <c r="L123" s="6" t="s">
        <v>8</v>
      </c>
      <c r="M123" s="6"/>
    </row>
    <row r="124" spans="1:13" ht="15">
      <c r="A124" s="5"/>
      <c r="B124" s="5">
        <f>IF(A124="","",VLOOKUP(A124,'WS Hcap'!$B$4:$D$156,3))</f>
      </c>
      <c r="C124" s="5"/>
      <c r="D124" s="37">
        <f>IF(A124="","",VLOOKUP(A124,'WS Hcap'!$B$4:$D$154,2))</f>
      </c>
      <c r="E124" s="6"/>
      <c r="F124" s="70">
        <f>IF(A124="","",VLOOKUP(A124,'WS Hcap'!$B$4:$N$154,10))</f>
      </c>
      <c r="G124" s="6"/>
      <c r="I124" s="5"/>
      <c r="J124" s="7" t="s">
        <v>8</v>
      </c>
      <c r="K124" s="6"/>
      <c r="L124" s="6" t="s">
        <v>8</v>
      </c>
      <c r="M124" s="6"/>
    </row>
    <row r="125" spans="1:13" ht="15">
      <c r="A125" s="5"/>
      <c r="B125" s="5">
        <f>IF(A125="","",VLOOKUP(A125,'WS Hcap'!$B$4:$D$156,3))</f>
      </c>
      <c r="C125" s="5"/>
      <c r="D125" s="37">
        <f>IF(A125="","",VLOOKUP(A125,'WS Hcap'!$B$4:$D$154,2))</f>
      </c>
      <c r="E125" s="6"/>
      <c r="F125" s="70">
        <f>IF(A125="","",VLOOKUP(A125,'WS Hcap'!$B$4:$N$154,10))</f>
      </c>
      <c r="G125" s="6"/>
      <c r="I125" s="5"/>
      <c r="J125" s="7" t="s">
        <v>8</v>
      </c>
      <c r="K125" s="6"/>
      <c r="L125" s="6" t="s">
        <v>8</v>
      </c>
      <c r="M125" s="6"/>
    </row>
    <row r="126" spans="1:12" ht="15">
      <c r="A126" s="5"/>
      <c r="B126" s="5">
        <f>IF(A126="","",VLOOKUP(A126,'WS Hcap'!$B$4:$D$156,3))</f>
      </c>
      <c r="C126" s="5"/>
      <c r="D126" s="37">
        <f>IF(A126="","",VLOOKUP(A126,'WS Hcap'!$B$4:$D$154,2))</f>
      </c>
      <c r="E126" s="6"/>
      <c r="F126" s="70">
        <f>IF(A126="","",VLOOKUP(A126,'WS Hcap'!$B$4:$N$154,10))</f>
      </c>
      <c r="G126" s="6"/>
      <c r="I126" s="5"/>
    </row>
    <row r="127" spans="1:12" ht="15">
      <c r="A127" s="5"/>
      <c r="B127" s="5">
        <f>IF(A127="","",VLOOKUP(A127,'WS Hcap'!$B$4:$D$156,3))</f>
      </c>
      <c r="C127" s="5"/>
      <c r="D127" s="37">
        <f>IF(A127="","",VLOOKUP(A127,'WS Hcap'!$B$4:$D$154,2))</f>
      </c>
      <c r="E127" s="6"/>
      <c r="F127" s="70">
        <f>IF(A127="","",VLOOKUP(A127,'WS Hcap'!$B$4:$N$154,10))</f>
      </c>
      <c r="G127" s="6"/>
      <c r="I127" s="5"/>
    </row>
    <row r="128" spans="1:12" ht="15">
      <c r="A128" s="5"/>
      <c r="B128" s="5">
        <f>IF(A128="","",VLOOKUP(A128,'WS Hcap'!$B$4:$D$156,3))</f>
      </c>
      <c r="C128" s="5"/>
      <c r="D128" s="37">
        <f>IF(A128="","",VLOOKUP(A128,'WS Hcap'!$B$4:$D$154,2))</f>
      </c>
      <c r="E128" s="6"/>
      <c r="F128" s="70">
        <f>IF(A128="","",VLOOKUP(A128,'WS Hcap'!$B$4:$N$154,10))</f>
      </c>
      <c r="G128" s="6"/>
      <c r="I128" s="5"/>
    </row>
    <row r="129" spans="1:12" ht="15">
      <c r="A129" s="5"/>
      <c r="B129" s="5">
        <f>IF(A129="","",VLOOKUP(A129,'WS Hcap'!$B$4:$D$156,3))</f>
      </c>
      <c r="C129" s="5"/>
      <c r="D129" s="37">
        <f>IF(A129="","",VLOOKUP(A129,'WS Hcap'!$B$4:$D$154,2))</f>
      </c>
      <c r="E129" s="6"/>
      <c r="F129" s="70">
        <f>IF(A129="","",VLOOKUP(A129,'WS Hcap'!$B$4:$N$154,10))</f>
      </c>
      <c r="G129" s="6"/>
      <c r="I129" s="5"/>
    </row>
    <row r="130" spans="2:12" ht="15">
      <c r="B130" s="5">
        <f>IF(A130="","",VLOOKUP(A130,'WS Hcap'!$B$4:$D$156,3))</f>
      </c>
      <c r="D130" s="37">
        <f>IF(A130="","",VLOOKUP(A130,'WS Hcap'!$B$4:$D$154,2))</f>
      </c>
      <c r="F130" s="70">
        <f>IF(A130="","",VLOOKUP(A130,'WS Hcap'!$B$4:$N$154,10))</f>
      </c>
    </row>
    <row r="131" spans="6:12" ht="15">
      <c r="F131" s="70">
        <f>IF(A131="","",VLOOKUP(A131,'WS Hcap'!$B$4:$N$154,10))</f>
      </c>
    </row>
    <row r="132" spans="6:12" ht="15">
      <c r="F132" s="70">
        <f>IF(A132="","",VLOOKUP(A132,'WS Hcap'!$B$4:$N$154,10))</f>
      </c>
    </row>
    <row r="133" spans="6:12" ht="15">
      <c r="F133" s="70">
        <f>IF(A133="","",VLOOKUP(A133,'WS Hcap'!$B$4:$N$154,10))</f>
      </c>
    </row>
    <row r="134" spans="6:12" ht="15">
      <c r="F134" s="70">
        <f>IF(A134="","",VLOOKUP(A134,'WS Hcap'!$B$4:$N$154,10))</f>
      </c>
    </row>
    <row r="135" spans="6:12" ht="15">
      <c r="F135" s="70">
        <f>IF(A135="","",VLOOKUP(A135,'WS Hcap'!$B$4:$N$154,10))</f>
      </c>
    </row>
    <row r="136" spans="6:12" ht="15">
      <c r="F136" s="70">
        <f>IF(A136="","",VLOOKUP(A136,'WS Hcap'!$B$4:$N$154,10))</f>
      </c>
    </row>
    <row r="137" spans="6:12" ht="15" customHeight="1">
      <c r="F137" s="70">
        <f>IF(A137="","",VLOOKUP(A137,'WS Hcap'!$B$4:$N$154,10))</f>
      </c>
    </row>
    <row r="138" spans="6:12" ht="15" customHeight="1">
      <c r="F138" s="70">
        <f>IF(A138="","",VLOOKUP(A138,'WS Hcap'!$B$4:$N$154,10))</f>
      </c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85">
    <cfRule type="duplicateValues" priority="1" dxfId="0" stopIfTrue="1">
      <formula>AND(COUNTIF($A$5:$A$85,A5)&gt;1,NOT(ISBLANK(A5)))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220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41" t="s">
        <v>20</v>
      </c>
      <c r="K2" s="241"/>
      <c r="L2" s="241"/>
      <c r="R2" s="241" t="s">
        <v>161</v>
      </c>
      <c r="S2" s="241"/>
      <c r="T2" s="241"/>
      <c r="U2" s="241"/>
      <c r="V2" s="241"/>
      <c r="W2" s="241"/>
      <c r="X2" s="241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</row>
    <row r="4" spans="1:23" ht="15" customHeight="1" thickBo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8">
        <v>1</v>
      </c>
      <c r="T4" s="128">
        <v>2</v>
      </c>
      <c r="U4" s="128">
        <v>3</v>
      </c>
      <c r="V4" s="128">
        <v>4</v>
      </c>
      <c r="W4" s="127"/>
    </row>
    <row r="5" spans="1:24" ht="15" customHeight="1" thickTop="1">
      <c r="A5" s="231">
        <v>586</v>
      </c>
      <c r="B5" s="22" t="str">
        <f>IF(A5="","",VLOOKUP(A5,'WS Hcap'!$B$4:$D$174,3))</f>
        <v>xxx</v>
      </c>
      <c r="C5" s="22">
        <v>1</v>
      </c>
      <c r="D5" s="37" t="str">
        <f>IF(A5="","",VLOOKUP(A5,'WS Hcap'!$B$4:$D$174,2))</f>
        <v>Robinson, Liz</v>
      </c>
      <c r="E5" s="133">
        <v>0.022754629629629628</v>
      </c>
      <c r="F5" s="23">
        <f>IF(A5="","",VLOOKUP(A5,'WS Hcap'!$B$4:$N$174,12))</f>
        <v>0.0031249999999999997</v>
      </c>
      <c r="G5" s="23">
        <f>E5-F5</f>
        <v>0.01962962962962963</v>
      </c>
      <c r="H5" s="7"/>
      <c r="I5" s="5">
        <v>1</v>
      </c>
      <c r="J5" s="21" t="s">
        <v>145</v>
      </c>
      <c r="K5" s="23">
        <v>0.023842592592592596</v>
      </c>
      <c r="L5" s="23">
        <v>0.013888888888888888</v>
      </c>
      <c r="M5" s="23">
        <v>0.009953703703703708</v>
      </c>
      <c r="R5" s="218" t="s">
        <v>52</v>
      </c>
      <c r="S5">
        <v>56</v>
      </c>
      <c r="T5">
        <v>63</v>
      </c>
      <c r="U5">
        <v>150</v>
      </c>
      <c r="V5">
        <v>150</v>
      </c>
      <c r="W5" s="127">
        <v>419</v>
      </c>
      <c r="X5" s="46"/>
    </row>
    <row r="6" spans="1:24" ht="15" customHeight="1">
      <c r="A6" s="231">
        <v>351</v>
      </c>
      <c r="B6" s="22" t="str">
        <f>IF(A6="","",VLOOKUP(A6,'WS Hcap'!$B$4:$D$174,3))</f>
        <v>BB</v>
      </c>
      <c r="C6" s="22">
        <v>2</v>
      </c>
      <c r="D6" s="37" t="str">
        <f>IF(A6="","",VLOOKUP(A6,'WS Hcap'!$B$4:$D$174,2))</f>
        <v>Bell, Alex</v>
      </c>
      <c r="E6" s="133">
        <v>0.023263888888888886</v>
      </c>
      <c r="F6" s="23">
        <f>IF(A6="","",VLOOKUP(A6,'WS Hcap'!$B$4:$N$174,12))</f>
        <v>0.010416666666666666</v>
      </c>
      <c r="G6" s="23">
        <f aca="true" t="shared" si="0" ref="G6:G42">E6-F6</f>
        <v>0.01284722222222222</v>
      </c>
      <c r="H6" s="7"/>
      <c r="I6" s="5">
        <v>2</v>
      </c>
      <c r="J6" s="21" t="s">
        <v>212</v>
      </c>
      <c r="K6" s="23">
        <v>0.0241087962962963</v>
      </c>
      <c r="L6" s="23">
        <v>0.0140625</v>
      </c>
      <c r="M6" s="23">
        <v>0.010046296296296298</v>
      </c>
      <c r="R6" s="219" t="s">
        <v>78</v>
      </c>
      <c r="S6">
        <v>44</v>
      </c>
      <c r="T6">
        <v>61</v>
      </c>
      <c r="U6">
        <v>71</v>
      </c>
      <c r="V6">
        <v>150</v>
      </c>
      <c r="W6" s="127">
        <v>326</v>
      </c>
      <c r="X6" s="46"/>
    </row>
    <row r="7" spans="1:24" ht="15" customHeight="1">
      <c r="A7" s="231">
        <v>561</v>
      </c>
      <c r="B7" s="22" t="str">
        <f>IF(A7="","",VLOOKUP(A7,'WS Hcap'!$B$4:$D$174,3))</f>
        <v>GAL</v>
      </c>
      <c r="C7" s="22">
        <v>3</v>
      </c>
      <c r="D7" s="37" t="str">
        <f>IF(A7="","",VLOOKUP(A7,'WS Hcap'!$B$4:$D$174,2))</f>
        <v>Stobbart, Joanne</v>
      </c>
      <c r="E7" s="133">
        <v>0.023321759259259257</v>
      </c>
      <c r="F7" s="23">
        <f>IF(A7="","",VLOOKUP(A7,'WS Hcap'!$B$4:$N$174,12))</f>
        <v>0.006423611111111112</v>
      </c>
      <c r="G7" s="23">
        <f t="shared" si="0"/>
        <v>0.016898148148148145</v>
      </c>
      <c r="H7" s="7"/>
      <c r="I7" s="5">
        <v>3</v>
      </c>
      <c r="J7" s="7" t="s">
        <v>92</v>
      </c>
      <c r="K7" s="6">
        <v>0.024120370370370372</v>
      </c>
      <c r="L7" s="6">
        <v>0.013888888888888888</v>
      </c>
      <c r="M7" s="6">
        <v>0.010231481481481484</v>
      </c>
      <c r="R7" s="219" t="s">
        <v>64</v>
      </c>
      <c r="S7">
        <v>2</v>
      </c>
      <c r="T7">
        <v>24</v>
      </c>
      <c r="U7">
        <v>26</v>
      </c>
      <c r="V7">
        <v>55</v>
      </c>
      <c r="W7" s="127">
        <v>107</v>
      </c>
      <c r="X7" s="46"/>
    </row>
    <row r="8" spans="1:24" ht="15" customHeight="1">
      <c r="A8" s="231">
        <v>360</v>
      </c>
      <c r="B8" s="22" t="str">
        <f>IF(A8="","",VLOOKUP(A8,'WS Hcap'!$B$4:$D$174,3))</f>
        <v>HT</v>
      </c>
      <c r="C8" s="22">
        <v>4</v>
      </c>
      <c r="D8" s="37" t="str">
        <f>IF(A8="","",VLOOKUP(A8,'WS Hcap'!$B$4:$D$174,2))</f>
        <v>Brown, Rachel</v>
      </c>
      <c r="E8" s="133">
        <v>0.023576388888888886</v>
      </c>
      <c r="F8" s="23">
        <f>IF(A8="","",VLOOKUP(A8,'WS Hcap'!$B$4:$N$174,12))</f>
        <v>0.005208333333333333</v>
      </c>
      <c r="G8" s="23">
        <f t="shared" si="0"/>
        <v>0.018368055555555554</v>
      </c>
      <c r="H8" s="7"/>
      <c r="I8" s="5">
        <v>4</v>
      </c>
      <c r="J8" s="21" t="s">
        <v>226</v>
      </c>
      <c r="K8" s="23">
        <v>0.024212962962962967</v>
      </c>
      <c r="L8" s="23">
        <v>0.013888888888888888</v>
      </c>
      <c r="M8" s="23">
        <v>0.01032407407407408</v>
      </c>
      <c r="R8" s="219" t="s">
        <v>241</v>
      </c>
      <c r="S8">
        <v>9</v>
      </c>
      <c r="T8">
        <v>11</v>
      </c>
      <c r="U8">
        <v>50</v>
      </c>
      <c r="V8">
        <v>60</v>
      </c>
      <c r="W8" s="127">
        <v>130</v>
      </c>
      <c r="X8" s="46"/>
    </row>
    <row r="9" spans="1:24" ht="15" customHeight="1">
      <c r="A9" s="231">
        <v>587</v>
      </c>
      <c r="B9" s="22" t="str">
        <f>IF(A9="","",VLOOKUP(A9,'WS Hcap'!$B$4:$D$174,3))</f>
        <v>xxx</v>
      </c>
      <c r="C9" s="22">
        <v>5</v>
      </c>
      <c r="D9" s="37" t="str">
        <f>IF(A9="","",VLOOKUP(A9,'WS Hcap'!$B$4:$D$174,2))</f>
        <v>Robinson, Richard</v>
      </c>
      <c r="E9" s="133">
        <v>0.02373842592592593</v>
      </c>
      <c r="F9" s="23">
        <f>IF(A9="","",VLOOKUP(A9,'WS Hcap'!$B$4:$N$174,12))</f>
        <v>0.005902777777777778</v>
      </c>
      <c r="G9" s="23">
        <f t="shared" si="0"/>
        <v>0.017835648148148153</v>
      </c>
      <c r="H9" s="7"/>
      <c r="I9" s="5">
        <v>5</v>
      </c>
      <c r="J9" s="7" t="s">
        <v>68</v>
      </c>
      <c r="K9" s="6">
        <v>0.02413194444444445</v>
      </c>
      <c r="L9" s="6">
        <v>0.013715277777777778</v>
      </c>
      <c r="M9" s="6">
        <v>0.010416666666666671</v>
      </c>
      <c r="R9" s="219" t="s">
        <v>51</v>
      </c>
      <c r="S9">
        <v>23</v>
      </c>
      <c r="T9">
        <v>57</v>
      </c>
      <c r="U9">
        <v>62</v>
      </c>
      <c r="V9">
        <v>65</v>
      </c>
      <c r="W9" s="127">
        <v>207</v>
      </c>
      <c r="X9" s="46"/>
    </row>
    <row r="10" spans="1:24" ht="15" customHeight="1">
      <c r="A10" s="231">
        <v>383</v>
      </c>
      <c r="B10" s="22" t="str">
        <f>IF(A10="","",VLOOKUP(A10,'WS Hcap'!$B$4:$D$174,3))</f>
        <v>SB</v>
      </c>
      <c r="C10" s="22">
        <v>6</v>
      </c>
      <c r="D10" s="37" t="str">
        <f>IF(A10="","",VLOOKUP(A10,'WS Hcap'!$B$4:$D$174,2))</f>
        <v>Elder, Lee</v>
      </c>
      <c r="E10" s="133">
        <v>0.023750000000000004</v>
      </c>
      <c r="F10" s="23">
        <f>IF(A10="","",VLOOKUP(A10,'WS Hcap'!$B$4:$N$174,12))</f>
        <v>0.011111111111111112</v>
      </c>
      <c r="G10" s="23">
        <f t="shared" si="0"/>
        <v>0.012638888888888892</v>
      </c>
      <c r="H10" s="7"/>
      <c r="I10" s="5">
        <v>6</v>
      </c>
      <c r="J10" s="7" t="s">
        <v>160</v>
      </c>
      <c r="K10" s="6">
        <v>0.024155092592592596</v>
      </c>
      <c r="L10" s="6">
        <v>0.013541666666666667</v>
      </c>
      <c r="M10" s="6">
        <v>0.010613425925925929</v>
      </c>
      <c r="R10" s="220" t="s">
        <v>147</v>
      </c>
      <c r="S10">
        <v>45</v>
      </c>
      <c r="T10">
        <v>67</v>
      </c>
      <c r="U10">
        <v>150</v>
      </c>
      <c r="V10">
        <v>150</v>
      </c>
      <c r="W10" s="127">
        <v>412</v>
      </c>
      <c r="X10" s="46"/>
    </row>
    <row r="11" spans="1:24" ht="15" customHeight="1">
      <c r="A11" s="231">
        <v>462</v>
      </c>
      <c r="B11" s="22" t="str">
        <f>IF(A11="","",VLOOKUP(A11,'WS Hcap'!$B$4:$D$174,3))</f>
        <v>GAL</v>
      </c>
      <c r="C11" s="22">
        <v>7</v>
      </c>
      <c r="D11" s="37" t="str">
        <f>IF(A11="","",VLOOKUP(A11,'WS Hcap'!$B$4:$D$174,2))</f>
        <v>Johnson, Brian</v>
      </c>
      <c r="E11" s="133">
        <v>0.023784722222222224</v>
      </c>
      <c r="F11" s="23">
        <f>IF(A11="","",VLOOKUP(A11,'WS Hcap'!$B$4:$N$174,12))</f>
        <v>0.012499999999999999</v>
      </c>
      <c r="G11" s="23">
        <f t="shared" si="0"/>
        <v>0.011284722222222225</v>
      </c>
      <c r="H11" s="7"/>
      <c r="I11" s="5">
        <v>7</v>
      </c>
      <c r="J11" s="7" t="s">
        <v>94</v>
      </c>
      <c r="K11" s="6">
        <v>0.024178240740740743</v>
      </c>
      <c r="L11" s="6">
        <v>0.013541666666666667</v>
      </c>
      <c r="M11" s="6">
        <v>0.010636574074074076</v>
      </c>
      <c r="R11" s="219" t="s">
        <v>102</v>
      </c>
      <c r="S11">
        <v>21</v>
      </c>
      <c r="T11">
        <v>150</v>
      </c>
      <c r="U11">
        <v>150</v>
      </c>
      <c r="V11">
        <v>150</v>
      </c>
      <c r="W11" s="127">
        <v>471</v>
      </c>
      <c r="X11" s="46"/>
    </row>
    <row r="12" spans="1:24" ht="15" customHeight="1">
      <c r="A12" s="231">
        <v>378</v>
      </c>
      <c r="B12" s="22" t="str">
        <f>IF(A12="","",VLOOKUP(A12,'WS Hcap'!$B$4:$D$174,3))</f>
        <v>HT</v>
      </c>
      <c r="C12" s="22">
        <v>8</v>
      </c>
      <c r="D12" s="37" t="str">
        <f>IF(A12="","",VLOOKUP(A12,'WS Hcap'!$B$4:$D$174,2))</f>
        <v>Dickinson, Ralph</v>
      </c>
      <c r="E12" s="133">
        <v>0.02380787037037037</v>
      </c>
      <c r="F12" s="23">
        <f>IF(A12="","",VLOOKUP(A12,'WS Hcap'!$B$4:$N$174,12))</f>
        <v>0.008854166666666666</v>
      </c>
      <c r="G12" s="23">
        <f t="shared" si="0"/>
        <v>0.014953703703703705</v>
      </c>
      <c r="H12" s="7"/>
      <c r="I12" s="5">
        <v>8</v>
      </c>
      <c r="J12" s="21" t="s">
        <v>25</v>
      </c>
      <c r="K12" s="23">
        <v>0.02405092592592593</v>
      </c>
      <c r="L12" s="23">
        <v>0.013194444444444444</v>
      </c>
      <c r="M12" s="23">
        <v>0.010856481481481486</v>
      </c>
      <c r="R12" s="219" t="s">
        <v>123</v>
      </c>
      <c r="S12">
        <v>22</v>
      </c>
      <c r="T12">
        <v>68</v>
      </c>
      <c r="U12">
        <v>150</v>
      </c>
      <c r="V12">
        <v>150</v>
      </c>
      <c r="W12" s="127">
        <v>390</v>
      </c>
      <c r="X12" s="46"/>
    </row>
    <row r="13" spans="1:24" ht="15" customHeight="1">
      <c r="A13" s="231">
        <v>478</v>
      </c>
      <c r="B13" s="22" t="str">
        <f>IF(A13="","",VLOOKUP(A13,'WS Hcap'!$B$4:$D$174,3))</f>
        <v>BGT</v>
      </c>
      <c r="C13" s="22">
        <v>9</v>
      </c>
      <c r="D13" s="37" t="str">
        <f>IF(A13="","",VLOOKUP(A13,'WS Hcap'!$B$4:$D$174,2))</f>
        <v>Morris, Rob</v>
      </c>
      <c r="E13" s="133">
        <v>0.023842592592592596</v>
      </c>
      <c r="F13" s="23">
        <f>IF(A13="","",VLOOKUP(A13,'WS Hcap'!$B$4:$N$174,12))</f>
        <v>0.013888888888888888</v>
      </c>
      <c r="G13" s="23">
        <f t="shared" si="0"/>
        <v>0.009953703703703708</v>
      </c>
      <c r="H13" s="7"/>
      <c r="I13" s="5">
        <v>9</v>
      </c>
      <c r="J13" s="7" t="s">
        <v>162</v>
      </c>
      <c r="K13" s="6">
        <v>0.02431712962962963</v>
      </c>
      <c r="L13" s="6">
        <v>0.013194444444444444</v>
      </c>
      <c r="M13" s="6">
        <v>0.011122685185185185</v>
      </c>
      <c r="R13" s="219" t="s">
        <v>91</v>
      </c>
      <c r="S13">
        <v>3</v>
      </c>
      <c r="T13">
        <v>7</v>
      </c>
      <c r="U13">
        <v>15</v>
      </c>
      <c r="V13">
        <v>16</v>
      </c>
      <c r="W13" s="127">
        <v>41</v>
      </c>
      <c r="X13" s="46"/>
    </row>
    <row r="14" spans="1:24" ht="15" customHeight="1">
      <c r="A14" s="231">
        <v>395</v>
      </c>
      <c r="B14" s="22" t="str">
        <f>IF(A14="","",VLOOKUP(A14,'WS Hcap'!$B$4:$D$174,3))</f>
        <v>SM</v>
      </c>
      <c r="C14" s="22">
        <v>10</v>
      </c>
      <c r="D14" s="37" t="str">
        <f>IF(A14="","",VLOOKUP(A14,'WS Hcap'!$B$4:$D$174,2))</f>
        <v>Fox, Robert</v>
      </c>
      <c r="E14" s="133">
        <v>0.02385416666666667</v>
      </c>
      <c r="F14" s="23">
        <f>IF(A14="","",VLOOKUP(A14,'WS Hcap'!$B$4:$N$174,12))</f>
        <v>0.0062499999999999995</v>
      </c>
      <c r="G14" s="23">
        <f t="shared" si="0"/>
        <v>0.01760416666666667</v>
      </c>
      <c r="H14" s="7"/>
      <c r="I14" s="5">
        <v>10</v>
      </c>
      <c r="J14" s="21" t="s">
        <v>177</v>
      </c>
      <c r="K14" s="23">
        <v>0.024143518518518522</v>
      </c>
      <c r="L14" s="23">
        <v>0.013020833333333334</v>
      </c>
      <c r="M14" s="23">
        <v>0.011122685185185189</v>
      </c>
      <c r="R14" s="219" t="s">
        <v>54</v>
      </c>
      <c r="S14">
        <v>4</v>
      </c>
      <c r="T14">
        <v>8</v>
      </c>
      <c r="U14">
        <v>18</v>
      </c>
      <c r="V14">
        <v>150</v>
      </c>
      <c r="W14" s="127">
        <v>180</v>
      </c>
      <c r="X14" s="46"/>
    </row>
    <row r="15" spans="1:24" ht="15" customHeight="1">
      <c r="A15" s="231">
        <v>348</v>
      </c>
      <c r="B15" s="22" t="str">
        <f>IF(A15="","",VLOOKUP(A15,'WS Hcap'!$B$4:$D$174,3))</f>
        <v>BGT</v>
      </c>
      <c r="C15" s="22">
        <v>11</v>
      </c>
      <c r="D15" s="37" t="str">
        <f>IF(A15="","",VLOOKUP(A15,'WS Hcap'!$B$4:$D$174,2))</f>
        <v>Barrett, Lauren</v>
      </c>
      <c r="E15" s="133">
        <v>0.023865740740740743</v>
      </c>
      <c r="F15" s="23">
        <f>IF(A15="","",VLOOKUP(A15,'WS Hcap'!$B$4:$N$174,12))</f>
        <v>0.012499999999999999</v>
      </c>
      <c r="G15" s="23">
        <f t="shared" si="0"/>
        <v>0.011365740740740744</v>
      </c>
      <c r="H15" s="7"/>
      <c r="I15" s="5">
        <v>11</v>
      </c>
      <c r="J15" s="7" t="s">
        <v>187</v>
      </c>
      <c r="K15" s="6">
        <v>0.024143518518518522</v>
      </c>
      <c r="L15" s="6">
        <v>0.013020833333333334</v>
      </c>
      <c r="M15" s="6">
        <v>0.011122685185185189</v>
      </c>
      <c r="R15" s="219" t="s">
        <v>124</v>
      </c>
      <c r="S15">
        <v>43</v>
      </c>
      <c r="T15">
        <v>150</v>
      </c>
      <c r="U15">
        <v>150</v>
      </c>
      <c r="V15">
        <v>150</v>
      </c>
      <c r="W15" s="127">
        <v>493</v>
      </c>
      <c r="X15" s="46"/>
    </row>
    <row r="16" spans="1:24" ht="15" customHeight="1">
      <c r="A16" s="231">
        <v>559</v>
      </c>
      <c r="B16" s="22" t="str">
        <f>IF(A16="","",VLOOKUP(A16,'WS Hcap'!$B$4:$D$174,3))</f>
        <v>TR</v>
      </c>
      <c r="C16" s="22">
        <v>12</v>
      </c>
      <c r="D16" s="37" t="str">
        <f>IF(A16="","",VLOOKUP(A16,'WS Hcap'!$B$4:$D$174,2))</f>
        <v>Stewart, Alan</v>
      </c>
      <c r="E16" s="133">
        <v>0.02388888888888889</v>
      </c>
      <c r="F16" s="23">
        <f>IF(A16="","",VLOOKUP(A16,'WS Hcap'!$B$4:$N$174,12))</f>
        <v>0.011458333333333334</v>
      </c>
      <c r="G16" s="23">
        <f t="shared" si="0"/>
        <v>0.012430555555555556</v>
      </c>
      <c r="H16" s="7"/>
      <c r="I16" s="5">
        <v>12</v>
      </c>
      <c r="J16" s="21" t="s">
        <v>22</v>
      </c>
      <c r="K16" s="23">
        <v>0.0246875</v>
      </c>
      <c r="L16" s="23">
        <v>0.013541666666666667</v>
      </c>
      <c r="M16" s="23">
        <v>0.011145833333333334</v>
      </c>
      <c r="R16" s="219" t="s">
        <v>128</v>
      </c>
      <c r="S16">
        <v>13</v>
      </c>
      <c r="T16">
        <v>27</v>
      </c>
      <c r="U16">
        <v>70</v>
      </c>
      <c r="V16">
        <v>150</v>
      </c>
      <c r="W16" s="127">
        <v>260</v>
      </c>
      <c r="X16" s="46"/>
    </row>
    <row r="17" spans="1:24" ht="15" customHeight="1">
      <c r="A17" s="231">
        <v>399</v>
      </c>
      <c r="B17" s="22" t="str">
        <f>IF(A17="","",VLOOKUP(A17,'WS Hcap'!$B$4:$D$174,3))</f>
        <v>JA</v>
      </c>
      <c r="C17" s="22">
        <v>13</v>
      </c>
      <c r="D17" s="37" t="str">
        <f>IF(A17="","",VLOOKUP(A17,'WS Hcap'!$B$4:$D$174,2))</f>
        <v>French, Alison</v>
      </c>
      <c r="E17" s="133">
        <v>0.023900462962962967</v>
      </c>
      <c r="F17" s="23">
        <f>IF(A17="","",VLOOKUP(A17,'WS Hcap'!$B$4:$N$174,12))</f>
        <v>0.009375</v>
      </c>
      <c r="G17" s="23">
        <f t="shared" si="0"/>
        <v>0.014525462962962967</v>
      </c>
      <c r="H17" s="7"/>
      <c r="I17" s="5">
        <v>13</v>
      </c>
      <c r="J17" s="7" t="s">
        <v>182</v>
      </c>
      <c r="K17" s="6">
        <v>0.024421296296296295</v>
      </c>
      <c r="L17" s="6">
        <v>0.013194444444444444</v>
      </c>
      <c r="M17" s="6">
        <v>0.01122685185185185</v>
      </c>
      <c r="R17" s="219" t="s">
        <v>101</v>
      </c>
      <c r="S17">
        <v>33</v>
      </c>
      <c r="T17">
        <v>37</v>
      </c>
      <c r="U17">
        <v>39</v>
      </c>
      <c r="V17">
        <v>41</v>
      </c>
      <c r="W17" s="127">
        <v>150</v>
      </c>
      <c r="X17" s="46"/>
    </row>
    <row r="18" spans="1:24" ht="15" customHeight="1">
      <c r="A18" s="231">
        <v>368</v>
      </c>
      <c r="B18" s="22" t="str">
        <f>IF(A18="","",VLOOKUP(A18,'WS Hcap'!$B$4:$D$174,3))</f>
        <v>RnR</v>
      </c>
      <c r="C18" s="22">
        <v>14</v>
      </c>
      <c r="D18" s="37" t="str">
        <f>IF(A18="","",VLOOKUP(A18,'WS Hcap'!$B$4:$D$174,2))</f>
        <v>Claassen, Chris</v>
      </c>
      <c r="E18" s="133">
        <v>0.023958333333333335</v>
      </c>
      <c r="F18" s="23">
        <f>IF(A18="","",VLOOKUP(A18,'WS Hcap'!$B$4:$N$174,12))</f>
        <v>0.008506944444444444</v>
      </c>
      <c r="G18" s="23">
        <f t="shared" si="0"/>
        <v>0.015451388888888891</v>
      </c>
      <c r="H18" s="7"/>
      <c r="I18" s="5">
        <v>14</v>
      </c>
      <c r="J18" s="7" t="s">
        <v>172</v>
      </c>
      <c r="K18" s="6">
        <v>0.023784722222222224</v>
      </c>
      <c r="L18" s="6">
        <v>0.012499999999999999</v>
      </c>
      <c r="M18" s="6">
        <v>0.011284722222222225</v>
      </c>
      <c r="R18" s="220" t="s">
        <v>246</v>
      </c>
      <c r="S18">
        <v>30</v>
      </c>
      <c r="T18">
        <v>36</v>
      </c>
      <c r="U18">
        <v>150</v>
      </c>
      <c r="V18">
        <v>150</v>
      </c>
      <c r="W18" s="127">
        <v>366</v>
      </c>
      <c r="X18" s="46"/>
    </row>
    <row r="19" spans="1:24" ht="15" customHeight="1">
      <c r="A19" s="231">
        <v>476</v>
      </c>
      <c r="B19" s="22" t="str">
        <f>IF(A19="","",VLOOKUP(A19,'WS Hcap'!$B$4:$D$174,3))</f>
        <v>GAL</v>
      </c>
      <c r="C19" s="22">
        <v>15</v>
      </c>
      <c r="D19" s="37" t="str">
        <f>IF(A19="","",VLOOKUP(A19,'WS Hcap'!$B$4:$D$174,2))</f>
        <v>McNeil, Louise</v>
      </c>
      <c r="E19" s="133">
        <v>0.023969907407407412</v>
      </c>
      <c r="F19" s="23">
        <f>IF(A19="","",VLOOKUP(A19,'WS Hcap'!$B$4:$N$174,12))</f>
        <v>0.009722222222222222</v>
      </c>
      <c r="G19" s="23">
        <f t="shared" si="0"/>
        <v>0.01424768518518519</v>
      </c>
      <c r="H19" s="7"/>
      <c r="I19" s="5">
        <v>15</v>
      </c>
      <c r="J19" s="7" t="s">
        <v>179</v>
      </c>
      <c r="K19" s="6">
        <v>0.023865740740740743</v>
      </c>
      <c r="L19" s="6">
        <v>0.012499999999999999</v>
      </c>
      <c r="M19" s="6">
        <v>0.011365740740740744</v>
      </c>
      <c r="R19" s="219" t="s">
        <v>207</v>
      </c>
      <c r="S19">
        <v>150</v>
      </c>
      <c r="T19">
        <v>150</v>
      </c>
      <c r="U19">
        <v>150</v>
      </c>
      <c r="V19">
        <v>150</v>
      </c>
      <c r="W19" s="127">
        <v>600</v>
      </c>
      <c r="X19" s="46"/>
    </row>
    <row r="20" spans="1:24" ht="15" customHeight="1">
      <c r="A20" s="231">
        <v>472</v>
      </c>
      <c r="B20" s="22" t="str">
        <f>IF(A20="","",VLOOKUP(A20,'WS Hcap'!$B$4:$D$174,3))</f>
        <v>GAL</v>
      </c>
      <c r="C20" s="22">
        <v>16</v>
      </c>
      <c r="D20" s="37" t="str">
        <f>IF(A20="","",VLOOKUP(A20,'WS Hcap'!$B$4:$D$174,2))</f>
        <v>Mason, Claire</v>
      </c>
      <c r="E20" s="133">
        <v>0.023981481481481486</v>
      </c>
      <c r="F20" s="23">
        <f>IF(A20="","",VLOOKUP(A20,'WS Hcap'!$B$4:$N$174,12))</f>
        <v>0.010069444444444445</v>
      </c>
      <c r="G20" s="23">
        <f t="shared" si="0"/>
        <v>0.01391203703703704</v>
      </c>
      <c r="H20" s="7"/>
      <c r="I20" s="5">
        <v>16</v>
      </c>
      <c r="J20" s="21" t="s">
        <v>24</v>
      </c>
      <c r="K20" s="23">
        <v>0.02431712962962963</v>
      </c>
      <c r="L20" s="23">
        <v>0.012847222222222223</v>
      </c>
      <c r="M20" s="23">
        <v>0.011469907407407406</v>
      </c>
      <c r="R20" s="219" t="s">
        <v>80</v>
      </c>
      <c r="S20">
        <v>14</v>
      </c>
      <c r="T20">
        <v>64</v>
      </c>
      <c r="U20">
        <v>150</v>
      </c>
      <c r="V20">
        <v>150</v>
      </c>
      <c r="W20" s="127">
        <v>378</v>
      </c>
      <c r="X20" s="46"/>
    </row>
    <row r="21" spans="1:24" ht="15" customHeight="1">
      <c r="A21" s="231">
        <v>584</v>
      </c>
      <c r="B21" s="22" t="str">
        <f>IF(A21="","",VLOOKUP(A21,'WS Hcap'!$B$4:$D$174,3))</f>
        <v>SM</v>
      </c>
      <c r="C21" s="22">
        <v>17</v>
      </c>
      <c r="D21" s="37" t="str">
        <f>IF(A21="","",VLOOKUP(A21,'WS Hcap'!$B$4:$D$174,2))</f>
        <v>Stanton, Claire</v>
      </c>
      <c r="E21" s="133">
        <v>0.02399305555555556</v>
      </c>
      <c r="F21" s="23">
        <f>IF(A21="","",VLOOKUP(A21,'WS Hcap'!$B$4:$N$174,12))</f>
        <v>0.008506944444444444</v>
      </c>
      <c r="G21" s="23">
        <f t="shared" si="0"/>
        <v>0.015486111111111115</v>
      </c>
      <c r="H21" s="7"/>
      <c r="I21" s="5">
        <v>17</v>
      </c>
      <c r="J21" s="21" t="s">
        <v>93</v>
      </c>
      <c r="K21" s="23">
        <v>0.024375</v>
      </c>
      <c r="L21" s="23">
        <v>0.012847222222222223</v>
      </c>
      <c r="M21" s="23">
        <v>0.011527777777777777</v>
      </c>
      <c r="R21" s="219" t="s">
        <v>81</v>
      </c>
      <c r="S21">
        <v>6</v>
      </c>
      <c r="T21">
        <v>20</v>
      </c>
      <c r="U21">
        <v>31</v>
      </c>
      <c r="V21">
        <v>42</v>
      </c>
      <c r="W21" s="127">
        <v>99</v>
      </c>
      <c r="X21" s="46"/>
    </row>
    <row r="22" spans="1:24" ht="15" customHeight="1">
      <c r="A22" s="231">
        <v>458</v>
      </c>
      <c r="B22" s="22" t="str">
        <f>IF(A22="","",VLOOKUP(A22,'WS Hcap'!$B$4:$D$174,3))</f>
        <v>HT</v>
      </c>
      <c r="C22" s="22">
        <v>18</v>
      </c>
      <c r="D22" s="37" t="str">
        <f>IF(A22="","",VLOOKUP(A22,'WS Hcap'!$B$4:$D$174,2))</f>
        <v>Herron, Leanne</v>
      </c>
      <c r="E22" s="133">
        <v>0.024004629629629633</v>
      </c>
      <c r="F22" s="23">
        <f>IF(A22="","",VLOOKUP(A22,'WS Hcap'!$B$4:$N$174,12))</f>
        <v>0.012152777777777778</v>
      </c>
      <c r="G22" s="23">
        <f t="shared" si="0"/>
        <v>0.011851851851851855</v>
      </c>
      <c r="H22" s="7"/>
      <c r="I22" s="5">
        <v>18</v>
      </c>
      <c r="J22" s="21" t="s">
        <v>88</v>
      </c>
      <c r="K22" s="23">
        <v>0.024351851851851854</v>
      </c>
      <c r="L22" s="23">
        <v>0.01267361111111111</v>
      </c>
      <c r="M22" s="23">
        <v>0.011678240740740744</v>
      </c>
      <c r="R22" s="219" t="s">
        <v>99</v>
      </c>
      <c r="S22">
        <v>34</v>
      </c>
      <c r="T22">
        <v>46</v>
      </c>
      <c r="U22">
        <v>52</v>
      </c>
      <c r="V22">
        <v>150</v>
      </c>
      <c r="W22" s="127">
        <v>282</v>
      </c>
      <c r="X22" s="46"/>
    </row>
    <row r="23" spans="1:24" ht="15" customHeight="1">
      <c r="A23" s="231">
        <v>355</v>
      </c>
      <c r="B23" s="22" t="str">
        <f>IF(A23="","",VLOOKUP(A23,'WS Hcap'!$B$4:$D$174,3))</f>
        <v>SSG</v>
      </c>
      <c r="C23" s="22">
        <v>19</v>
      </c>
      <c r="D23" s="37" t="str">
        <f>IF(A23="","",VLOOKUP(A23,'WS Hcap'!$B$4:$D$174,2))</f>
        <v>Boldon, Rose</v>
      </c>
      <c r="E23" s="133">
        <v>0.024004629629629633</v>
      </c>
      <c r="F23" s="23">
        <f>IF(A23="","",VLOOKUP(A23,'WS Hcap'!$B$4:$N$174,12))</f>
        <v>0.007118055555555555</v>
      </c>
      <c r="G23" s="23">
        <f t="shared" si="0"/>
        <v>0.016886574074074078</v>
      </c>
      <c r="H23" s="7"/>
      <c r="I23" s="5">
        <v>19</v>
      </c>
      <c r="J23" s="21" t="s">
        <v>164</v>
      </c>
      <c r="K23" s="23">
        <v>0.024189814814814817</v>
      </c>
      <c r="L23" s="23">
        <v>0.012499999999999999</v>
      </c>
      <c r="M23" s="23">
        <v>0.011689814814814818</v>
      </c>
      <c r="R23" s="219" t="s">
        <v>203</v>
      </c>
      <c r="S23">
        <v>10</v>
      </c>
      <c r="T23">
        <v>17</v>
      </c>
      <c r="U23">
        <v>25</v>
      </c>
      <c r="V23">
        <v>29</v>
      </c>
      <c r="W23" s="127">
        <v>81</v>
      </c>
      <c r="X23" s="46"/>
    </row>
    <row r="24" spans="1:24" ht="15" customHeight="1">
      <c r="A24" s="231">
        <v>459</v>
      </c>
      <c r="B24" s="22" t="str">
        <f>IF(A24="","",VLOOKUP(A24,'WS Hcap'!$B$4:$D$174,3))</f>
        <v>SB</v>
      </c>
      <c r="C24" s="22">
        <v>20</v>
      </c>
      <c r="D24" s="37" t="str">
        <f>IF(A24="","",VLOOKUP(A24,'WS Hcap'!$B$4:$D$174,2))</f>
        <v>Hickey, Lucy</v>
      </c>
      <c r="E24" s="133">
        <v>0.02402777777777778</v>
      </c>
      <c r="F24" s="23">
        <f>IF(A24="","",VLOOKUP(A24,'WS Hcap'!$B$4:$N$174,12))</f>
        <v>0.011979166666666666</v>
      </c>
      <c r="G24" s="23">
        <f t="shared" si="0"/>
        <v>0.012048611111111114</v>
      </c>
      <c r="H24" s="7"/>
      <c r="I24" s="5">
        <v>20</v>
      </c>
      <c r="J24" s="7" t="s">
        <v>163</v>
      </c>
      <c r="K24" s="6">
        <v>0.024120370370370372</v>
      </c>
      <c r="L24" s="6">
        <v>0.012326388888888888</v>
      </c>
      <c r="M24" s="6">
        <v>0.011793981481481483</v>
      </c>
      <c r="R24" s="219" t="s">
        <v>82</v>
      </c>
      <c r="S24">
        <v>19</v>
      </c>
      <c r="T24">
        <v>28</v>
      </c>
      <c r="U24">
        <v>47</v>
      </c>
      <c r="V24">
        <v>150</v>
      </c>
      <c r="W24" s="127">
        <v>244</v>
      </c>
      <c r="X24" s="46"/>
    </row>
    <row r="25" spans="1:24" ht="15" customHeight="1">
      <c r="A25" s="231">
        <v>564</v>
      </c>
      <c r="B25" s="22" t="str">
        <f>IF(A25="","",VLOOKUP(A25,'WS Hcap'!$B$4:$D$174,3))</f>
        <v>DMR</v>
      </c>
      <c r="C25" s="22">
        <v>21</v>
      </c>
      <c r="D25" s="37" t="str">
        <f>IF(A25="","",VLOOKUP(A25,'WS Hcap'!$B$4:$D$174,2))</f>
        <v>Temperley, Mark</v>
      </c>
      <c r="E25" s="133">
        <v>0.02402777777777778</v>
      </c>
      <c r="F25" s="23">
        <f>IF(A25="","",VLOOKUP(A25,'WS Hcap'!$B$4:$N$174,12))</f>
        <v>0.009895833333333333</v>
      </c>
      <c r="G25" s="23">
        <f t="shared" si="0"/>
        <v>0.014131944444444447</v>
      </c>
      <c r="H25" s="7"/>
      <c r="I25" s="5">
        <v>21</v>
      </c>
      <c r="J25" s="7" t="s">
        <v>27</v>
      </c>
      <c r="K25" s="6">
        <v>0.024004629629629633</v>
      </c>
      <c r="L25" s="6">
        <v>0.012152777777777778</v>
      </c>
      <c r="M25" s="6">
        <v>0.011851851851851855</v>
      </c>
      <c r="R25" s="219" t="s">
        <v>83</v>
      </c>
      <c r="S25">
        <v>12</v>
      </c>
      <c r="T25">
        <v>35</v>
      </c>
      <c r="U25">
        <v>40</v>
      </c>
      <c r="V25">
        <v>54</v>
      </c>
      <c r="W25" s="127">
        <v>141</v>
      </c>
      <c r="X25" s="46"/>
    </row>
    <row r="26" spans="1:24" ht="15" customHeight="1" thickBot="1">
      <c r="A26" s="231">
        <v>568</v>
      </c>
      <c r="B26" s="22" t="str">
        <f>IF(A26="","",VLOOKUP(A26,'WS Hcap'!$B$4:$D$174,3))</f>
        <v>FF</v>
      </c>
      <c r="C26" s="22">
        <v>22</v>
      </c>
      <c r="D26" s="37" t="str">
        <f>IF(A26="","",VLOOKUP(A26,'WS Hcap'!$B$4:$D$174,2))</f>
        <v>Turnbull, Paul</v>
      </c>
      <c r="E26" s="133">
        <v>0.024039351851851853</v>
      </c>
      <c r="F26" s="23">
        <f>IF(A26="","",VLOOKUP(A26,'WS Hcap'!$B$4:$N$174,12))</f>
        <v>0.011458333333333334</v>
      </c>
      <c r="G26" s="23">
        <f t="shared" si="0"/>
        <v>0.01258101851851852</v>
      </c>
      <c r="H26" s="7"/>
      <c r="I26" s="5">
        <v>22</v>
      </c>
      <c r="J26" s="7" t="s">
        <v>231</v>
      </c>
      <c r="K26" s="6">
        <v>0.024363425925925927</v>
      </c>
      <c r="L26" s="6">
        <v>0.012499999999999999</v>
      </c>
      <c r="M26" s="6">
        <v>0.011863425925925928</v>
      </c>
      <c r="R26" s="221" t="s">
        <v>100</v>
      </c>
      <c r="S26">
        <v>32</v>
      </c>
      <c r="T26">
        <v>38</v>
      </c>
      <c r="U26">
        <v>48</v>
      </c>
      <c r="V26">
        <v>150</v>
      </c>
      <c r="W26" s="127">
        <v>268</v>
      </c>
      <c r="X26" s="46"/>
    </row>
    <row r="27" spans="1:24" ht="15" customHeight="1" thickTop="1">
      <c r="A27" s="231">
        <v>560</v>
      </c>
      <c r="B27" s="22" t="str">
        <f>IF(A27="","",VLOOKUP(A27,'WS Hcap'!$B$4:$D$174,3))</f>
        <v>CC</v>
      </c>
      <c r="C27" s="22">
        <v>23</v>
      </c>
      <c r="D27" s="37" t="str">
        <f>IF(A27="","",VLOOKUP(A27,'WS Hcap'!$B$4:$D$174,2))</f>
        <v>Stewart, Janice</v>
      </c>
      <c r="E27" s="133">
        <v>0.024039351851851853</v>
      </c>
      <c r="F27" s="23">
        <f>IF(A27="","",VLOOKUP(A27,'WS Hcap'!$B$4:$N$174,12))</f>
        <v>0.010416666666666666</v>
      </c>
      <c r="G27" s="23">
        <f t="shared" si="0"/>
        <v>0.013622685185185187</v>
      </c>
      <c r="H27" s="7"/>
      <c r="I27" s="5">
        <v>23</v>
      </c>
      <c r="J27" s="7" t="s">
        <v>98</v>
      </c>
      <c r="K27" s="6">
        <v>0.024062500000000004</v>
      </c>
      <c r="L27" s="6">
        <v>0.012152777777777778</v>
      </c>
      <c r="M27" s="6">
        <v>0.011909722222222226</v>
      </c>
      <c r="R27" s="163"/>
      <c r="X27" s="46"/>
    </row>
    <row r="28" spans="1:24" ht="15" customHeight="1">
      <c r="A28" s="231">
        <v>450</v>
      </c>
      <c r="B28" s="22" t="str">
        <f>IF(A28="","",VLOOKUP(A28,'WS Hcap'!$B$4:$D$174,3))</f>
        <v>BB</v>
      </c>
      <c r="C28" s="22">
        <v>24</v>
      </c>
      <c r="D28" s="37" t="str">
        <f>IF(A28="","",VLOOKUP(A28,'WS Hcap'!$B$4:$D$174,2))</f>
        <v>French, Steven</v>
      </c>
      <c r="E28" s="133">
        <v>0.02405092592592593</v>
      </c>
      <c r="F28" s="23">
        <f>IF(A28="","",VLOOKUP(A28,'WS Hcap'!$B$4:$N$174,12))</f>
        <v>0.013194444444444444</v>
      </c>
      <c r="G28" s="23">
        <f t="shared" si="0"/>
        <v>0.010856481481481486</v>
      </c>
      <c r="H28" s="7"/>
      <c r="I28" s="5">
        <v>24</v>
      </c>
      <c r="J28" s="7" t="s">
        <v>251</v>
      </c>
      <c r="K28" s="6">
        <v>0.024502314814814814</v>
      </c>
      <c r="L28" s="6">
        <v>0.012499999999999999</v>
      </c>
      <c r="M28" s="6">
        <v>0.012002314814814815</v>
      </c>
      <c r="R28" s="163"/>
      <c r="X28" s="46"/>
    </row>
    <row r="29" spans="1:13" ht="15" customHeight="1">
      <c r="A29" s="231">
        <v>353</v>
      </c>
      <c r="B29" s="22" t="str">
        <f>IF(A29="","",VLOOKUP(A29,'WS Hcap'!$B$4:$D$174,3))</f>
        <v>SM</v>
      </c>
      <c r="C29" s="22">
        <v>25</v>
      </c>
      <c r="D29" s="37" t="str">
        <f>IF(A29="","",VLOOKUP(A29,'WS Hcap'!$B$4:$D$174,2))</f>
        <v>Bennett, Emma</v>
      </c>
      <c r="E29" s="133">
        <v>0.02405092592592593</v>
      </c>
      <c r="F29" s="23">
        <f>IF(A29="","",VLOOKUP(A29,'WS Hcap'!$B$4:$N$174,12))</f>
        <v>0.0067708333333333336</v>
      </c>
      <c r="G29" s="23">
        <f t="shared" si="0"/>
        <v>0.017280092592592597</v>
      </c>
      <c r="H29" s="7"/>
      <c r="I29" s="5">
        <v>25</v>
      </c>
      <c r="J29" s="21" t="s">
        <v>74</v>
      </c>
      <c r="K29" s="23">
        <v>0.02420138888888889</v>
      </c>
      <c r="L29" s="23">
        <v>0.012152777777777778</v>
      </c>
      <c r="M29" s="23">
        <v>0.012048611111111112</v>
      </c>
    </row>
    <row r="30" spans="1:13" ht="15" customHeight="1">
      <c r="A30" s="231">
        <v>354</v>
      </c>
      <c r="B30" s="22" t="str">
        <f>IF(A30="","",VLOOKUP(A30,'WS Hcap'!$B$4:$D$174,3))</f>
        <v>BB</v>
      </c>
      <c r="C30" s="22">
        <v>26</v>
      </c>
      <c r="D30" s="37" t="str">
        <f>IF(A30="","",VLOOKUP(A30,'WS Hcap'!$B$4:$D$174,2))</f>
        <v>Bickerton, Richard</v>
      </c>
      <c r="E30" s="133">
        <v>0.024062500000000004</v>
      </c>
      <c r="F30" s="23">
        <f>IF(A30="","",VLOOKUP(A30,'WS Hcap'!$B$4:$N$174,12))</f>
        <v>0.012152777777777778</v>
      </c>
      <c r="G30" s="23">
        <f t="shared" si="0"/>
        <v>0.011909722222222226</v>
      </c>
      <c r="H30" s="7"/>
      <c r="I30" s="5">
        <v>26</v>
      </c>
      <c r="J30" s="21" t="s">
        <v>197</v>
      </c>
      <c r="K30" s="23">
        <v>0.02402777777777778</v>
      </c>
      <c r="L30" s="23">
        <v>0.011979166666666666</v>
      </c>
      <c r="M30" s="23">
        <v>0.012048611111111114</v>
      </c>
    </row>
    <row r="31" spans="1:13" ht="15" customHeight="1">
      <c r="A31" s="231">
        <v>396</v>
      </c>
      <c r="B31" s="22" t="str">
        <f>IF(A31="","",VLOOKUP(A31,'WS Hcap'!$B$4:$D$174,3))</f>
        <v>JA</v>
      </c>
      <c r="C31" s="22">
        <v>27</v>
      </c>
      <c r="D31" s="37" t="str">
        <f>IF(A31="","",VLOOKUP(A31,'WS Hcap'!$B$4:$D$174,2))</f>
        <v>Frazer, Joe</v>
      </c>
      <c r="E31" s="133">
        <v>0.02408564814814815</v>
      </c>
      <c r="F31" s="23">
        <f>IF(A31="","",VLOOKUP(A31,'WS Hcap'!$B$4:$N$174,12))</f>
        <v>0.008333333333333333</v>
      </c>
      <c r="G31" s="23">
        <f t="shared" si="0"/>
        <v>0.015752314814814816</v>
      </c>
      <c r="H31" s="7"/>
      <c r="I31" s="5">
        <v>27</v>
      </c>
      <c r="J31" s="7" t="s">
        <v>185</v>
      </c>
      <c r="K31" s="6">
        <v>0.024340277777777777</v>
      </c>
      <c r="L31" s="6">
        <v>0.012152777777777778</v>
      </c>
      <c r="M31" s="6">
        <v>0.012187499999999999</v>
      </c>
    </row>
    <row r="32" spans="1:13" ht="15" customHeight="1">
      <c r="A32" s="231">
        <v>471</v>
      </c>
      <c r="B32" s="22" t="str">
        <f>IF(A32="","",VLOOKUP(A32,'WS Hcap'!$B$4:$D$174,3))</f>
        <v>SSG</v>
      </c>
      <c r="C32" s="22">
        <v>28</v>
      </c>
      <c r="D32" s="37" t="str">
        <f>IF(A32="","",VLOOKUP(A32,'WS Hcap'!$B$4:$D$174,2))</f>
        <v>Marsh, Christine</v>
      </c>
      <c r="E32" s="133">
        <v>0.024097222222222225</v>
      </c>
      <c r="F32" s="23">
        <f>IF(A32="","",VLOOKUP(A32,'WS Hcap'!$B$4:$N$174,12))</f>
        <v>0.0062499999999999995</v>
      </c>
      <c r="G32" s="23">
        <f t="shared" si="0"/>
        <v>0.017847222222222226</v>
      </c>
      <c r="H32" s="7"/>
      <c r="I32" s="5">
        <v>28</v>
      </c>
      <c r="J32" s="7" t="s">
        <v>195</v>
      </c>
      <c r="K32" s="6">
        <v>0.024780092592592593</v>
      </c>
      <c r="L32" s="6">
        <v>0.012499999999999999</v>
      </c>
      <c r="M32" s="6">
        <v>0.012280092592592594</v>
      </c>
    </row>
    <row r="33" spans="1:13" ht="15" customHeight="1">
      <c r="A33" s="231">
        <v>483</v>
      </c>
      <c r="B33" s="22" t="str">
        <f>IF(A33="","",VLOOKUP(A33,'WS Hcap'!$B$4:$D$174,3))</f>
        <v>SM</v>
      </c>
      <c r="C33" s="22">
        <v>29</v>
      </c>
      <c r="D33" s="37" t="str">
        <f>IF(A33="","",VLOOKUP(A33,'WS Hcap'!$B$4:$D$174,2))</f>
        <v>Oliver, Emma</v>
      </c>
      <c r="E33" s="133">
        <v>0.024097222222222225</v>
      </c>
      <c r="F33" s="23">
        <f>IF(A33="","",VLOOKUP(A33,'WS Hcap'!$B$4:$N$174,12))</f>
        <v>0.0062499999999999995</v>
      </c>
      <c r="G33" s="23">
        <f t="shared" si="0"/>
        <v>0.017847222222222226</v>
      </c>
      <c r="H33" s="7"/>
      <c r="I33" s="5">
        <v>29</v>
      </c>
      <c r="J33" s="21" t="s">
        <v>181</v>
      </c>
      <c r="K33" s="23">
        <v>0.024525462962962964</v>
      </c>
      <c r="L33" s="23">
        <v>0.012152777777777778</v>
      </c>
      <c r="M33" s="23">
        <v>0.012372685185185186</v>
      </c>
    </row>
    <row r="34" spans="1:13" ht="15" customHeight="1">
      <c r="A34" s="231">
        <v>363</v>
      </c>
      <c r="B34" s="22" t="str">
        <f>IF(A34="","",VLOOKUP(A34,'WS Hcap'!$B$4:$D$174,3))</f>
        <v>KK</v>
      </c>
      <c r="C34" s="22">
        <v>30</v>
      </c>
      <c r="D34" s="37" t="str">
        <f>IF(A34="","",VLOOKUP(A34,'WS Hcap'!$B$4:$D$174,2))</f>
        <v>Bryce, Karl</v>
      </c>
      <c r="E34" s="133">
        <v>0.0241087962962963</v>
      </c>
      <c r="F34" s="23">
        <f>IF(A34="","",VLOOKUP(A34,'WS Hcap'!$B$4:$N$174,12))</f>
        <v>0.0140625</v>
      </c>
      <c r="G34" s="23">
        <f t="shared" si="0"/>
        <v>0.010046296296296298</v>
      </c>
      <c r="H34" s="7"/>
      <c r="I34" s="5">
        <v>30</v>
      </c>
      <c r="J34" s="21" t="s">
        <v>76</v>
      </c>
      <c r="K34" s="23">
        <v>0.02388888888888889</v>
      </c>
      <c r="L34" s="23">
        <v>0.011458333333333334</v>
      </c>
      <c r="M34" s="23">
        <v>0.012430555555555556</v>
      </c>
    </row>
    <row r="35" spans="1:13" ht="15" customHeight="1">
      <c r="A35" s="231">
        <v>575</v>
      </c>
      <c r="B35" s="22" t="str">
        <f>IF(A35="","",VLOOKUP(A35,'WS Hcap'!$B$4:$D$174,3))</f>
        <v>SB</v>
      </c>
      <c r="C35" s="22">
        <v>31</v>
      </c>
      <c r="D35" s="37" t="str">
        <f>IF(A35="","",VLOOKUP(A35,'WS Hcap'!$B$4:$D$174,2))</f>
        <v>Watson, Kandis</v>
      </c>
      <c r="E35" s="133">
        <v>0.024120370370370372</v>
      </c>
      <c r="F35" s="23">
        <f>IF(A35="","",VLOOKUP(A35,'WS Hcap'!$B$4:$N$174,12))</f>
        <v>0.012326388888888888</v>
      </c>
      <c r="G35" s="23">
        <f t="shared" si="0"/>
        <v>0.011793981481481483</v>
      </c>
      <c r="H35" s="7"/>
      <c r="I35" s="5">
        <v>31</v>
      </c>
      <c r="J35" s="7" t="s">
        <v>47</v>
      </c>
      <c r="K35" s="6">
        <v>0.024305555555555556</v>
      </c>
      <c r="L35" s="6">
        <v>0.011805555555555555</v>
      </c>
      <c r="M35" s="6">
        <v>0.0125</v>
      </c>
    </row>
    <row r="36" spans="1:13" ht="15" customHeight="1">
      <c r="A36" s="231">
        <v>370</v>
      </c>
      <c r="B36" s="22" t="str">
        <f>IF(A36="","",VLOOKUP(A36,'WS Hcap'!$B$4:$D$174,3))</f>
        <v>TSC</v>
      </c>
      <c r="C36" s="22">
        <v>32</v>
      </c>
      <c r="D36" s="37" t="str">
        <f>IF(A36="","",VLOOKUP(A36,'WS Hcap'!$B$4:$D$174,2))</f>
        <v>Conner, Michelle</v>
      </c>
      <c r="E36" s="133">
        <v>0.024120370370370372</v>
      </c>
      <c r="F36" s="23">
        <f>IF(A36="","",VLOOKUP(A36,'WS Hcap'!$B$4:$N$174,12))</f>
        <v>0.011111111111111112</v>
      </c>
      <c r="G36" s="23">
        <f t="shared" si="0"/>
        <v>0.01300925925925926</v>
      </c>
      <c r="H36" s="7"/>
      <c r="I36" s="5">
        <v>32</v>
      </c>
      <c r="J36" s="7" t="s">
        <v>157</v>
      </c>
      <c r="K36" s="6">
        <v>0.024039351851851853</v>
      </c>
      <c r="L36" s="6">
        <v>0.011458333333333334</v>
      </c>
      <c r="M36" s="6">
        <v>0.01258101851851852</v>
      </c>
    </row>
    <row r="37" spans="1:13" ht="15" customHeight="1">
      <c r="A37" s="231">
        <v>482</v>
      </c>
      <c r="B37" s="22" t="str">
        <f>IF(A37="","",VLOOKUP(A37,'WS Hcap'!$B$4:$D$174,3))</f>
        <v>JBR</v>
      </c>
      <c r="C37" s="22">
        <v>33</v>
      </c>
      <c r="D37" s="37" t="str">
        <f>IF(A37="","",VLOOKUP(A37,'WS Hcap'!$B$4:$D$174,2))</f>
        <v>Norvell, Paul</v>
      </c>
      <c r="E37" s="133">
        <v>0.024120370370370372</v>
      </c>
      <c r="F37" s="23">
        <f>IF(A37="","",VLOOKUP(A37,'WS Hcap'!$B$4:$N$174,12))</f>
        <v>0.013888888888888888</v>
      </c>
      <c r="G37" s="23">
        <f t="shared" si="0"/>
        <v>0.010231481481481484</v>
      </c>
      <c r="H37" s="7"/>
      <c r="I37" s="5">
        <v>33</v>
      </c>
      <c r="J37" s="7" t="s">
        <v>72</v>
      </c>
      <c r="K37" s="6">
        <v>0.023750000000000004</v>
      </c>
      <c r="L37" s="6">
        <v>0.011111111111111112</v>
      </c>
      <c r="M37" s="6">
        <v>0.012638888888888892</v>
      </c>
    </row>
    <row r="38" spans="1:13" ht="15" customHeight="1">
      <c r="A38" s="231">
        <v>345</v>
      </c>
      <c r="B38" s="22" t="str">
        <f>IF(A38="","",VLOOKUP(A38,'WS Hcap'!$B$4:$D$174,3))</f>
        <v>SK</v>
      </c>
      <c r="C38" s="22">
        <v>34</v>
      </c>
      <c r="D38" s="37" t="str">
        <f>IF(A38="","",VLOOKUP(A38,'WS Hcap'!$B$4:$D$174,2))</f>
        <v>Barkley, Robby</v>
      </c>
      <c r="E38" s="133">
        <v>0.02413194444444445</v>
      </c>
      <c r="F38" s="23">
        <f>IF(A38="","",VLOOKUP(A38,'WS Hcap'!$B$4:$N$174,12))</f>
        <v>0.013715277777777778</v>
      </c>
      <c r="G38" s="23">
        <f t="shared" si="0"/>
        <v>0.010416666666666671</v>
      </c>
      <c r="H38" s="7"/>
      <c r="I38" s="5">
        <v>34</v>
      </c>
      <c r="J38" s="21" t="s">
        <v>184</v>
      </c>
      <c r="K38" s="23">
        <v>0.023263888888888886</v>
      </c>
      <c r="L38" s="23">
        <v>0.010416666666666666</v>
      </c>
      <c r="M38" s="23">
        <v>0.01284722222222222</v>
      </c>
    </row>
    <row r="39" spans="1:13" ht="15" customHeight="1">
      <c r="A39" s="231">
        <v>385</v>
      </c>
      <c r="B39" s="22" t="str">
        <f>IF(A39="","",VLOOKUP(A39,'WS Hcap'!$B$4:$D$174,3))</f>
        <v>TR</v>
      </c>
      <c r="C39" s="22">
        <v>35</v>
      </c>
      <c r="D39" s="37" t="str">
        <f>IF(A39="","",VLOOKUP(A39,'WS Hcap'!$B$4:$D$174,2))</f>
        <v>Fairbairn, Martin</v>
      </c>
      <c r="E39" s="133">
        <v>0.024143518518518522</v>
      </c>
      <c r="F39" s="23">
        <f>IF(A39="","",VLOOKUP(A39,'WS Hcap'!$B$4:$N$174,12))</f>
        <v>0.013020833333333334</v>
      </c>
      <c r="G39" s="23">
        <f t="shared" si="0"/>
        <v>0.011122685185185189</v>
      </c>
      <c r="H39" s="7"/>
      <c r="I39" s="5">
        <v>35</v>
      </c>
      <c r="J39" s="7" t="s">
        <v>79</v>
      </c>
      <c r="K39" s="6">
        <v>0.024120370370370372</v>
      </c>
      <c r="L39" s="6">
        <v>0.011111111111111112</v>
      </c>
      <c r="M39" s="6">
        <v>0.01300925925925926</v>
      </c>
    </row>
    <row r="40" spans="1:13" ht="15" customHeight="1">
      <c r="A40" s="231">
        <v>362</v>
      </c>
      <c r="B40" s="22" t="str">
        <f>IF(A40="","",VLOOKUP(A40,'WS Hcap'!$B$4:$D$174,3))</f>
        <v>KK</v>
      </c>
      <c r="C40" s="22">
        <v>36</v>
      </c>
      <c r="D40" s="37" t="str">
        <f>IF(A40="","",VLOOKUP(A40,'WS Hcap'!$B$4:$D$174,2))</f>
        <v>Bryce, George</v>
      </c>
      <c r="E40" s="133">
        <v>0.024143518518518522</v>
      </c>
      <c r="F40" s="23">
        <f>IF(A40="","",VLOOKUP(A40,'WS Hcap'!$B$4:$N$174,12))</f>
        <v>0.013020833333333334</v>
      </c>
      <c r="G40" s="23">
        <f t="shared" si="0"/>
        <v>0.011122685185185189</v>
      </c>
      <c r="H40" s="7"/>
      <c r="I40" s="5">
        <v>36</v>
      </c>
      <c r="J40" s="21" t="s">
        <v>28</v>
      </c>
      <c r="K40" s="23">
        <v>0.024479166666666666</v>
      </c>
      <c r="L40" s="23">
        <v>0.011458333333333334</v>
      </c>
      <c r="M40" s="23">
        <v>0.013020833333333332</v>
      </c>
    </row>
    <row r="41" spans="1:13" ht="15" customHeight="1">
      <c r="A41" s="231">
        <v>581</v>
      </c>
      <c r="B41" s="22" t="str">
        <f>IF(A41="","",VLOOKUP(A41,'WS Hcap'!$B$4:$D$174,3))</f>
        <v>JBR</v>
      </c>
      <c r="C41" s="22">
        <v>37</v>
      </c>
      <c r="D41" s="37" t="str">
        <f>IF(A41="","",VLOOKUP(A41,'WS Hcap'!$B$4:$D$174,2))</f>
        <v>Younger, John</v>
      </c>
      <c r="E41" s="133">
        <v>0.024155092592592596</v>
      </c>
      <c r="F41" s="23">
        <f>IF(A41="","",VLOOKUP(A41,'WS Hcap'!$B$4:$N$174,12))</f>
        <v>0.013541666666666667</v>
      </c>
      <c r="G41" s="23">
        <f t="shared" si="0"/>
        <v>0.010613425925925929</v>
      </c>
      <c r="H41" s="7"/>
      <c r="I41" s="5">
        <v>37</v>
      </c>
      <c r="J41" s="7" t="s">
        <v>194</v>
      </c>
      <c r="K41" s="6">
        <v>0.024733796296296295</v>
      </c>
      <c r="L41" s="6">
        <v>0.011631944444444445</v>
      </c>
      <c r="M41" s="6">
        <v>0.01310185185185185</v>
      </c>
    </row>
    <row r="42" spans="1:13" ht="15" customHeight="1">
      <c r="A42" s="231">
        <v>496</v>
      </c>
      <c r="B42" s="22" t="str">
        <f>IF(A42="","",VLOOKUP(A42,'WS Hcap'!$B$4:$D$174,3))</f>
        <v>TSC</v>
      </c>
      <c r="C42" s="22">
        <v>38</v>
      </c>
      <c r="D42" s="37" t="str">
        <f>IF(A42="","",VLOOKUP(A42,'WS Hcap'!$B$4:$D$174,2))</f>
        <v>Southworth, Jade</v>
      </c>
      <c r="E42" s="133">
        <v>0.02416666666666667</v>
      </c>
      <c r="F42" s="23">
        <f>IF(A42="","",VLOOKUP(A42,'WS Hcap'!$B$4:$N$174,12))</f>
        <v>0.01076388888888889</v>
      </c>
      <c r="G42" s="23">
        <f t="shared" si="0"/>
        <v>0.013402777777777779</v>
      </c>
      <c r="H42" s="7"/>
      <c r="I42" s="5">
        <v>38</v>
      </c>
      <c r="J42" s="21" t="s">
        <v>211</v>
      </c>
      <c r="K42" s="23">
        <v>0.02416666666666667</v>
      </c>
      <c r="L42" s="23">
        <v>0.01076388888888889</v>
      </c>
      <c r="M42" s="23">
        <v>0.013402777777777779</v>
      </c>
    </row>
    <row r="43" spans="1:13" ht="15" customHeight="1">
      <c r="A43" s="231">
        <v>492</v>
      </c>
      <c r="B43" s="22" t="str">
        <f>IF(A43="","",VLOOKUP(A43,'WS Hcap'!$B$4:$D$174,3))</f>
        <v>JBR</v>
      </c>
      <c r="C43" s="22">
        <v>39</v>
      </c>
      <c r="D43" s="37" t="str">
        <f>IF(A43="","",VLOOKUP(A43,'WS Hcap'!$B$4:$D$174,2))</f>
        <v>Shields, David</v>
      </c>
      <c r="E43" s="133">
        <v>0.024178240740740743</v>
      </c>
      <c r="F43" s="23">
        <f>IF(A43="","",VLOOKUP(A43,'WS Hcap'!$B$4:$N$174,12))</f>
        <v>0.013541666666666667</v>
      </c>
      <c r="G43" s="23">
        <f aca="true" t="shared" si="1" ref="G43:G76">E43-F43</f>
        <v>0.010636574074074076</v>
      </c>
      <c r="H43" s="7"/>
      <c r="I43" s="5">
        <v>39</v>
      </c>
      <c r="J43" s="7" t="s">
        <v>142</v>
      </c>
      <c r="K43" s="6">
        <v>0.024618055555555556</v>
      </c>
      <c r="L43" s="6">
        <v>0.011111111111111112</v>
      </c>
      <c r="M43" s="6">
        <v>0.013506944444444445</v>
      </c>
    </row>
    <row r="44" spans="1:13" ht="15" customHeight="1">
      <c r="A44" s="231">
        <v>493</v>
      </c>
      <c r="B44" s="22" t="str">
        <f>IF(A44="","",VLOOKUP(A44,'WS Hcap'!$B$4:$D$174,3))</f>
        <v>TR</v>
      </c>
      <c r="C44" s="22">
        <v>40</v>
      </c>
      <c r="D44" s="37" t="str">
        <f>IF(A44="","",VLOOKUP(A44,'WS Hcap'!$B$4:$D$174,2))</f>
        <v>Skelton, Annette</v>
      </c>
      <c r="E44" s="133">
        <v>0.024189814814814817</v>
      </c>
      <c r="F44" s="23">
        <f>IF(A44="","",VLOOKUP(A44,'WS Hcap'!$B$4:$N$174,12))</f>
        <v>0.003993055555555556</v>
      </c>
      <c r="G44" s="23">
        <f t="shared" si="1"/>
        <v>0.02019675925925926</v>
      </c>
      <c r="H44" s="7"/>
      <c r="I44" s="5">
        <v>40</v>
      </c>
      <c r="J44" s="21" t="s">
        <v>156</v>
      </c>
      <c r="K44" s="23">
        <v>0.02516203703703704</v>
      </c>
      <c r="L44" s="23">
        <v>0.011631944444444445</v>
      </c>
      <c r="M44" s="23">
        <v>0.013530092592592594</v>
      </c>
    </row>
    <row r="45" spans="1:13" ht="15" customHeight="1">
      <c r="A45" s="231">
        <v>380</v>
      </c>
      <c r="B45" s="22" t="str">
        <f>IF(A45="","",VLOOKUP(A45,'WS Hcap'!$B$4:$D$174,3))</f>
        <v>JBR</v>
      </c>
      <c r="C45" s="22">
        <v>41</v>
      </c>
      <c r="D45" s="37" t="str">
        <f>IF(A45="","",VLOOKUP(A45,'WS Hcap'!$B$4:$D$174,2))</f>
        <v>Donaldson, Katie</v>
      </c>
      <c r="E45" s="133">
        <v>0.024189814814814817</v>
      </c>
      <c r="F45" s="23">
        <f>IF(A45="","",VLOOKUP(A45,'WS Hcap'!$B$4:$N$174,12))</f>
        <v>0.012499999999999999</v>
      </c>
      <c r="G45" s="23">
        <f t="shared" si="1"/>
        <v>0.011689814814814818</v>
      </c>
      <c r="H45" s="7"/>
      <c r="I45" s="5">
        <v>41</v>
      </c>
      <c r="J45" s="21" t="s">
        <v>26</v>
      </c>
      <c r="K45" s="23">
        <v>0.024328703703703703</v>
      </c>
      <c r="L45" s="23">
        <v>0.01076388888888889</v>
      </c>
      <c r="M45" s="23">
        <v>0.013564814814814813</v>
      </c>
    </row>
    <row r="46" spans="1:13" ht="15" customHeight="1">
      <c r="A46" s="231">
        <v>464</v>
      </c>
      <c r="B46" s="22" t="str">
        <f>IF(A46="","",VLOOKUP(A46,'WS Hcap'!$B$4:$D$174,3))</f>
        <v>SB</v>
      </c>
      <c r="C46" s="22">
        <v>42</v>
      </c>
      <c r="D46" s="37" t="str">
        <f>IF(A46="","",VLOOKUP(A46,'WS Hcap'!$B$4:$D$174,2))</f>
        <v>Jones, Steven</v>
      </c>
      <c r="E46" s="133">
        <v>0.02420138888888889</v>
      </c>
      <c r="F46" s="23">
        <f>IF(A46="","",VLOOKUP(A46,'WS Hcap'!$B$4:$N$174,12))</f>
        <v>0.012152777777777778</v>
      </c>
      <c r="G46" s="23">
        <f t="shared" si="1"/>
        <v>0.012048611111111112</v>
      </c>
      <c r="H46" s="7"/>
      <c r="I46" s="5">
        <v>42</v>
      </c>
      <c r="J46" s="7" t="s">
        <v>95</v>
      </c>
      <c r="K46" s="6">
        <v>0.024039351851851853</v>
      </c>
      <c r="L46" s="6">
        <v>0.010416666666666666</v>
      </c>
      <c r="M46" s="6">
        <v>0.013622685185185187</v>
      </c>
    </row>
    <row r="47" spans="1:13" ht="15" customHeight="1">
      <c r="A47" s="231">
        <v>382</v>
      </c>
      <c r="B47" s="22" t="str">
        <f>IF(A47="","",VLOOKUP(A47,'WS Hcap'!$B$4:$D$174,3))</f>
        <v>IPD</v>
      </c>
      <c r="C47" s="22">
        <v>43</v>
      </c>
      <c r="D47" s="37" t="str">
        <f>IF(A47="","",VLOOKUP(A47,'WS Hcap'!$B$4:$D$174,2))</f>
        <v>Dungworth, Joseph</v>
      </c>
      <c r="E47" s="133">
        <v>0.024212962962962967</v>
      </c>
      <c r="F47" s="23">
        <f>IF(A47="","",VLOOKUP(A47,'WS Hcap'!$B$4:$N$174,12))</f>
        <v>0.013888888888888888</v>
      </c>
      <c r="G47" s="23">
        <f t="shared" si="1"/>
        <v>0.01032407407407408</v>
      </c>
      <c r="H47" s="7"/>
      <c r="I47" s="5">
        <v>43</v>
      </c>
      <c r="J47" s="21" t="s">
        <v>35</v>
      </c>
      <c r="K47" s="23">
        <v>0.02425925925925926</v>
      </c>
      <c r="L47" s="23">
        <v>0.010590277777777777</v>
      </c>
      <c r="M47" s="23">
        <v>0.013668981481481485</v>
      </c>
    </row>
    <row r="48" spans="1:13" ht="15" customHeight="1">
      <c r="A48" s="231">
        <v>347</v>
      </c>
      <c r="B48" s="22" t="str">
        <f>IF(A48="","",VLOOKUP(A48,'WS Hcap'!$B$4:$D$174,3))</f>
        <v>AUMD</v>
      </c>
      <c r="C48" s="22">
        <v>44</v>
      </c>
      <c r="D48" s="37" t="str">
        <f>IF(A48="","",VLOOKUP(A48,'WS Hcap'!$B$4:$D$174,2))</f>
        <v>Barrass, Heather</v>
      </c>
      <c r="E48" s="133">
        <v>0.024236111111111115</v>
      </c>
      <c r="F48" s="23">
        <f>IF(A48="","",VLOOKUP(A48,'WS Hcap'!$B$4:$N$174,12))</f>
        <v>0.009375</v>
      </c>
      <c r="G48" s="23">
        <f t="shared" si="1"/>
        <v>0.014861111111111115</v>
      </c>
      <c r="H48" s="7"/>
      <c r="I48" s="5">
        <v>44</v>
      </c>
      <c r="J48" s="7" t="s">
        <v>259</v>
      </c>
      <c r="K48" s="6">
        <v>0.024178240740740743</v>
      </c>
      <c r="L48" s="6">
        <v>0.010416666666666666</v>
      </c>
      <c r="M48" s="6">
        <v>0.013761574074074077</v>
      </c>
    </row>
    <row r="49" spans="1:13" ht="15" customHeight="1">
      <c r="A49" s="231">
        <v>490</v>
      </c>
      <c r="B49" s="22" t="str">
        <f>IF(A49="","",VLOOKUP(A49,'WS Hcap'!$B$4:$D$174,3))</f>
        <v>CM</v>
      </c>
      <c r="C49" s="22">
        <v>45</v>
      </c>
      <c r="D49" s="37" t="str">
        <f>IF(A49="","",VLOOKUP(A49,'WS Hcap'!$B$4:$D$174,2))</f>
        <v>Scorer, Lisa</v>
      </c>
      <c r="E49" s="133">
        <v>0.02425925925925926</v>
      </c>
      <c r="F49" s="23">
        <f>IF(A49="","",VLOOKUP(A49,'WS Hcap'!$B$4:$N$174,12))</f>
        <v>0.010590277777777777</v>
      </c>
      <c r="G49" s="23">
        <f t="shared" si="1"/>
        <v>0.013668981481481485</v>
      </c>
      <c r="H49" s="7"/>
      <c r="I49" s="5">
        <v>45</v>
      </c>
      <c r="J49" s="7" t="s">
        <v>153</v>
      </c>
      <c r="K49" s="6">
        <v>0.02449074074074074</v>
      </c>
      <c r="L49" s="6">
        <v>0.010590277777777777</v>
      </c>
      <c r="M49" s="6">
        <v>0.013900462962962963</v>
      </c>
    </row>
    <row r="50" spans="1:13" ht="15" customHeight="1">
      <c r="A50" s="231">
        <v>570</v>
      </c>
      <c r="B50" s="22" t="str">
        <f>IF(A50="","",VLOOKUP(A50,'WS Hcap'!$B$4:$D$174,3))</f>
        <v>SK</v>
      </c>
      <c r="C50" s="22">
        <v>46</v>
      </c>
      <c r="D50" s="37" t="str">
        <f>IF(A50="","",VLOOKUP(A50,'WS Hcap'!$B$4:$D$174,2))</f>
        <v>Walbank, Mark</v>
      </c>
      <c r="E50" s="133">
        <v>0.024305555555555556</v>
      </c>
      <c r="F50" s="23">
        <f>IF(A50="","",VLOOKUP(A50,'WS Hcap'!$B$4:$N$174,12))</f>
        <v>0.011805555555555555</v>
      </c>
      <c r="G50" s="23">
        <f t="shared" si="1"/>
        <v>0.0125</v>
      </c>
      <c r="H50" s="7"/>
      <c r="I50" s="5">
        <v>46</v>
      </c>
      <c r="J50" s="7" t="s">
        <v>31</v>
      </c>
      <c r="K50" s="6">
        <v>0.023981481481481486</v>
      </c>
      <c r="L50" s="6">
        <v>0.010069444444444445</v>
      </c>
      <c r="M50" s="6">
        <v>0.01391203703703704</v>
      </c>
    </row>
    <row r="51" spans="1:13" ht="15" customHeight="1">
      <c r="A51" s="231">
        <v>377</v>
      </c>
      <c r="B51" s="22" t="str">
        <f>IF(A51="","",VLOOKUP(A51,'WS Hcap'!$B$4:$D$174,3))</f>
        <v>SSG</v>
      </c>
      <c r="C51" s="22">
        <v>47</v>
      </c>
      <c r="D51" s="37" t="str">
        <f>IF(A51="","",VLOOKUP(A51,'WS Hcap'!$B$4:$D$174,2))</f>
        <v>Dickinson, Luke</v>
      </c>
      <c r="E51" s="133">
        <v>0.02431712962962963</v>
      </c>
      <c r="F51" s="23">
        <f>IF(A51="","",VLOOKUP(A51,'WS Hcap'!$B$4:$N$174,12))</f>
        <v>0.013194444444444444</v>
      </c>
      <c r="G51" s="23">
        <f t="shared" si="1"/>
        <v>0.011122685185185185</v>
      </c>
      <c r="I51" s="5">
        <v>47</v>
      </c>
      <c r="J51" s="7" t="s">
        <v>155</v>
      </c>
      <c r="K51" s="6">
        <v>0.02402777777777778</v>
      </c>
      <c r="L51" s="6">
        <v>0.009895833333333333</v>
      </c>
      <c r="M51" s="6">
        <v>0.014131944444444447</v>
      </c>
    </row>
    <row r="52" spans="1:13" ht="15" customHeight="1">
      <c r="A52" s="231">
        <v>379</v>
      </c>
      <c r="B52" s="22" t="str">
        <f>IF(A52="","",VLOOKUP(A52,'WS Hcap'!$B$4:$D$174,3))</f>
        <v>TSC</v>
      </c>
      <c r="C52" s="22">
        <v>48</v>
      </c>
      <c r="D52" s="37" t="str">
        <f>IF(A52="","",VLOOKUP(A52,'WS Hcap'!$B$4:$D$174,2))</f>
        <v>Dobby, Steve</v>
      </c>
      <c r="E52" s="133">
        <v>0.02431712962962963</v>
      </c>
      <c r="F52" s="23">
        <f>IF(A52="","",VLOOKUP(A52,'WS Hcap'!$B$4:$N$174,12))</f>
        <v>0.012847222222222223</v>
      </c>
      <c r="G52" s="23">
        <f t="shared" si="1"/>
        <v>0.011469907407407406</v>
      </c>
      <c r="I52" s="5">
        <v>48</v>
      </c>
      <c r="J52" s="21" t="s">
        <v>176</v>
      </c>
      <c r="K52" s="23">
        <v>0.023969907407407412</v>
      </c>
      <c r="L52" s="23">
        <v>0.009722222222222222</v>
      </c>
      <c r="M52" s="23">
        <v>0.01424768518518519</v>
      </c>
    </row>
    <row r="53" spans="1:13" ht="15" customHeight="1">
      <c r="A53" s="231">
        <v>469</v>
      </c>
      <c r="B53" s="22" t="str">
        <f>IF(A53="","",VLOOKUP(A53,'WS Hcap'!$B$4:$D$174,3))</f>
        <v>GAL</v>
      </c>
      <c r="C53" s="22">
        <v>49</v>
      </c>
      <c r="D53" s="37" t="str">
        <f>IF(A53="","",VLOOKUP(A53,'WS Hcap'!$B$4:$D$174,2))</f>
        <v>Lemin, Julie</v>
      </c>
      <c r="E53" s="133">
        <v>0.024328703703703703</v>
      </c>
      <c r="F53" s="23">
        <f>IF(A53="","",VLOOKUP(A53,'WS Hcap'!$B$4:$N$174,12))</f>
        <v>0.01076388888888889</v>
      </c>
      <c r="G53" s="23">
        <f t="shared" si="1"/>
        <v>0.013564814814814813</v>
      </c>
      <c r="I53" s="5">
        <v>49</v>
      </c>
      <c r="J53" s="7" t="s">
        <v>45</v>
      </c>
      <c r="K53" s="6">
        <v>0.024675925925925928</v>
      </c>
      <c r="L53" s="6">
        <v>0.010416666666666666</v>
      </c>
      <c r="M53" s="6">
        <v>0.014259259259259261</v>
      </c>
    </row>
    <row r="54" spans="1:13" ht="15" customHeight="1">
      <c r="A54" s="231">
        <v>484</v>
      </c>
      <c r="B54" s="22" t="str">
        <f>IF(A54="","",VLOOKUP(A54,'WS Hcap'!$B$4:$D$174,3))</f>
        <v>BGT</v>
      </c>
      <c r="C54" s="22">
        <v>50</v>
      </c>
      <c r="D54" s="37" t="str">
        <f>IF(A54="","",VLOOKUP(A54,'WS Hcap'!$B$4:$D$174,2))</f>
        <v>Pattison, Andy</v>
      </c>
      <c r="E54" s="133">
        <v>0.024340277777777777</v>
      </c>
      <c r="F54" s="23">
        <f>IF(A54="","",VLOOKUP(A54,'WS Hcap'!$B$4:$N$174,12))</f>
        <v>0.012152777777777778</v>
      </c>
      <c r="G54" s="23">
        <f t="shared" si="1"/>
        <v>0.012187499999999999</v>
      </c>
      <c r="I54" s="5">
        <v>50</v>
      </c>
      <c r="J54" s="7" t="s">
        <v>225</v>
      </c>
      <c r="K54" s="6">
        <v>0.02457175925925926</v>
      </c>
      <c r="L54" s="6">
        <v>0.010243055555555556</v>
      </c>
      <c r="M54" s="6">
        <v>0.014328703703703703</v>
      </c>
    </row>
    <row r="55" spans="1:13" ht="15" customHeight="1">
      <c r="A55" s="231">
        <v>489</v>
      </c>
      <c r="B55" s="22" t="str">
        <f>IF(A55="","",VLOOKUP(A55,'WS Hcap'!$B$4:$D$174,3))</f>
        <v>SB</v>
      </c>
      <c r="C55" s="22">
        <v>51</v>
      </c>
      <c r="D55" s="37" t="str">
        <f>IF(A55="","",VLOOKUP(A55,'WS Hcap'!$B$4:$D$174,2))</f>
        <v>Rudkin, Mark</v>
      </c>
      <c r="E55" s="133">
        <v>0.024351851851851854</v>
      </c>
      <c r="F55" s="23">
        <f>IF(A55="","",VLOOKUP(A55,'WS Hcap'!$B$4:$N$174,12))</f>
        <v>0.01267361111111111</v>
      </c>
      <c r="G55" s="23">
        <f t="shared" si="1"/>
        <v>0.011678240740740744</v>
      </c>
      <c r="I55" s="5">
        <v>51</v>
      </c>
      <c r="J55" s="21" t="s">
        <v>260</v>
      </c>
      <c r="K55" s="23">
        <v>0.024537037037037038</v>
      </c>
      <c r="L55" s="23">
        <v>0.010069444444444445</v>
      </c>
      <c r="M55" s="23">
        <v>0.014467592592592593</v>
      </c>
    </row>
    <row r="56" spans="1:13" ht="15" customHeight="1">
      <c r="A56" s="231">
        <v>479</v>
      </c>
      <c r="B56" s="22" t="str">
        <f>IF(A56="","",VLOOKUP(A56,'WS Hcap'!$B$4:$D$174,3))</f>
        <v>SK</v>
      </c>
      <c r="C56" s="22">
        <v>52</v>
      </c>
      <c r="D56" s="37" t="str">
        <f>IF(A56="","",VLOOKUP(A56,'WS Hcap'!$B$4:$D$174,2))</f>
        <v>Morris, Shaun</v>
      </c>
      <c r="E56" s="133">
        <v>0.024363425925925927</v>
      </c>
      <c r="F56" s="23">
        <f>IF(A56="","",VLOOKUP(A56,'WS Hcap'!$B$4:$N$174,12))</f>
        <v>0.012499999999999999</v>
      </c>
      <c r="G56" s="23">
        <f t="shared" si="1"/>
        <v>0.011863425925925928</v>
      </c>
      <c r="I56" s="5">
        <v>52</v>
      </c>
      <c r="J56" s="7" t="s">
        <v>61</v>
      </c>
      <c r="K56" s="6">
        <v>0.023900462962962967</v>
      </c>
      <c r="L56" s="6">
        <v>0.009375</v>
      </c>
      <c r="M56" s="6">
        <v>0.014525462962962967</v>
      </c>
    </row>
    <row r="57" spans="1:13" ht="15" customHeight="1">
      <c r="A57" s="231">
        <v>384</v>
      </c>
      <c r="B57" s="22" t="str">
        <f>IF(A57="","",VLOOKUP(A57,'WS Hcap'!$B$4:$D$174,3))</f>
        <v>JBR</v>
      </c>
      <c r="C57" s="22">
        <v>53</v>
      </c>
      <c r="D57" s="37" t="str">
        <f>IF(A57="","",VLOOKUP(A57,'WS Hcap'!$B$4:$D$174,2))</f>
        <v>Ellis, Carly</v>
      </c>
      <c r="E57" s="133">
        <v>0.024375</v>
      </c>
      <c r="F57" s="23">
        <f>IF(A57="","",VLOOKUP(A57,'WS Hcap'!$B$4:$N$174,12))</f>
        <v>0.012847222222222223</v>
      </c>
      <c r="G57" s="23">
        <f t="shared" si="1"/>
        <v>0.011527777777777777</v>
      </c>
      <c r="I57" s="5">
        <v>53</v>
      </c>
      <c r="J57" s="7" t="s">
        <v>183</v>
      </c>
      <c r="K57" s="6">
        <v>0.024375</v>
      </c>
      <c r="L57" s="23">
        <v>0.00954861111111111</v>
      </c>
      <c r="M57" s="6">
        <v>0.01482638888888889</v>
      </c>
    </row>
    <row r="58" spans="1:13" ht="15" customHeight="1">
      <c r="A58" s="231">
        <v>569</v>
      </c>
      <c r="B58" s="22" t="str">
        <f>IF(A58="","",VLOOKUP(A58,'WS Hcap'!$B$4:$D$174,3))</f>
        <v>TR</v>
      </c>
      <c r="C58" s="22">
        <v>54</v>
      </c>
      <c r="D58" s="37" t="str">
        <f>IF(A58="","",VLOOKUP(A58,'WS Hcap'!$B$4:$D$174,2))</f>
        <v>Tyler, Amy</v>
      </c>
      <c r="E58" s="133">
        <v>0.024375</v>
      </c>
      <c r="F58" s="23">
        <f>IF(A58="","",VLOOKUP(A58,'WS Hcap'!$B$4:$N$174,12))</f>
        <v>0.00954861111111111</v>
      </c>
      <c r="G58" s="23">
        <f t="shared" si="1"/>
        <v>0.01482638888888889</v>
      </c>
      <c r="I58" s="5">
        <v>54</v>
      </c>
      <c r="J58" s="7" t="s">
        <v>42</v>
      </c>
      <c r="K58" s="6">
        <v>0.024236111111111115</v>
      </c>
      <c r="L58" s="6">
        <v>0.009375</v>
      </c>
      <c r="M58" s="6">
        <v>0.014861111111111115</v>
      </c>
    </row>
    <row r="59" spans="1:13" ht="15">
      <c r="A59" s="231">
        <v>369</v>
      </c>
      <c r="B59" s="22" t="str">
        <f>IF(A59="","",VLOOKUP(A59,'WS Hcap'!$B$4:$D$174,3))</f>
        <v>BB</v>
      </c>
      <c r="C59" s="22">
        <v>55</v>
      </c>
      <c r="D59" s="37" t="str">
        <f>IF(A59="","",VLOOKUP(A59,'WS Hcap'!$B$4:$D$174,2))</f>
        <v>Clough, Simon</v>
      </c>
      <c r="E59" s="133">
        <v>0.024421296296296295</v>
      </c>
      <c r="F59" s="23">
        <f>IF(A59="","",VLOOKUP(A59,'WS Hcap'!$B$4:$N$174,12))</f>
        <v>0.013194444444444444</v>
      </c>
      <c r="G59" s="23">
        <f t="shared" si="1"/>
        <v>0.01122685185185185</v>
      </c>
      <c r="I59" s="5">
        <v>55</v>
      </c>
      <c r="J59" s="21" t="s">
        <v>23</v>
      </c>
      <c r="K59" s="23">
        <v>0.02380787037037037</v>
      </c>
      <c r="L59" s="23">
        <v>0.008854166666666666</v>
      </c>
      <c r="M59" s="23">
        <v>0.014953703703703705</v>
      </c>
    </row>
    <row r="60" spans="1:13" ht="15">
      <c r="A60" s="231">
        <v>361</v>
      </c>
      <c r="B60" s="22" t="str">
        <f>IF(A60="","",VLOOKUP(A60,'WS Hcap'!$B$4:$D$174,3))</f>
        <v>AA</v>
      </c>
      <c r="C60" s="22">
        <v>56</v>
      </c>
      <c r="D60" s="37" t="str">
        <f>IF(A60="","",VLOOKUP(A60,'WS Hcap'!$B$4:$D$174,2))</f>
        <v>Browning, Sue</v>
      </c>
      <c r="E60" s="133">
        <v>0.024479166666666666</v>
      </c>
      <c r="F60" s="23">
        <f>IF(A60="","",VLOOKUP(A60,'WS Hcap'!$B$4:$N$174,12))</f>
        <v>0.011458333333333334</v>
      </c>
      <c r="G60" s="23">
        <f t="shared" si="1"/>
        <v>0.013020833333333332</v>
      </c>
      <c r="I60" s="5">
        <v>56</v>
      </c>
      <c r="J60" s="21" t="s">
        <v>40</v>
      </c>
      <c r="K60" s="23">
        <v>0.026053240740740745</v>
      </c>
      <c r="L60" s="23">
        <v>0.01076388888888889</v>
      </c>
      <c r="M60" s="23">
        <v>0.015289351851851854</v>
      </c>
    </row>
    <row r="61" spans="1:13" ht="15">
      <c r="A61" s="231">
        <v>386</v>
      </c>
      <c r="B61" s="22" t="str">
        <f>IF(A61="","",VLOOKUP(A61,'WS Hcap'!$B$4:$D$174,3))</f>
        <v>CC</v>
      </c>
      <c r="C61" s="22">
        <v>57</v>
      </c>
      <c r="D61" s="37" t="str">
        <f>IF(A61="","",VLOOKUP(A61,'WS Hcap'!$B$4:$D$174,2))</f>
        <v>Falkous, David</v>
      </c>
      <c r="E61" s="133">
        <v>0.02449074074074074</v>
      </c>
      <c r="F61" s="23">
        <f>IF(A61="","",VLOOKUP(A61,'WS Hcap'!$B$4:$N$174,12))</f>
        <v>0.010590277777777777</v>
      </c>
      <c r="G61" s="23">
        <f t="shared" si="1"/>
        <v>0.013900462962962963</v>
      </c>
      <c r="I61" s="5">
        <v>57</v>
      </c>
      <c r="J61" s="21" t="s">
        <v>120</v>
      </c>
      <c r="K61" s="23">
        <v>0.023958333333333335</v>
      </c>
      <c r="L61" s="23">
        <v>0.008506944444444444</v>
      </c>
      <c r="M61" s="23">
        <v>0.015451388888888891</v>
      </c>
    </row>
    <row r="62" spans="1:13" ht="15">
      <c r="A62" s="231">
        <v>583</v>
      </c>
      <c r="B62" s="22" t="str">
        <f>IF(A62="","",VLOOKUP(A62,'WS Hcap'!$B$4:$D$174,3))</f>
        <v>xxx</v>
      </c>
      <c r="C62" s="22">
        <v>58</v>
      </c>
      <c r="D62" s="37" t="str">
        <f>IF(A62="","",VLOOKUP(A62,'WS Hcap'!$B$4:$D$174,2))</f>
        <v>Green, James</v>
      </c>
      <c r="E62" s="133">
        <v>0.024502314814814814</v>
      </c>
      <c r="F62" s="23">
        <f>IF(A62="","",VLOOKUP(A62,'WS Hcap'!$B$4:$N$174,12))</f>
        <v>0.012499999999999999</v>
      </c>
      <c r="G62" s="23">
        <f t="shared" si="1"/>
        <v>0.012002314814814815</v>
      </c>
      <c r="I62" s="5">
        <v>58</v>
      </c>
      <c r="J62" s="21" t="s">
        <v>234</v>
      </c>
      <c r="K62" s="23">
        <v>0.02399305555555556</v>
      </c>
      <c r="L62" s="23">
        <v>0.008506944444444444</v>
      </c>
      <c r="M62" s="23">
        <v>0.015486111111111115</v>
      </c>
    </row>
    <row r="63" spans="1:13" ht="15">
      <c r="A63" s="231">
        <v>371</v>
      </c>
      <c r="B63" s="22" t="str">
        <f>IF(A63="","",VLOOKUP(A63,'WS Hcap'!$B$4:$D$174,3))</f>
        <v>BB</v>
      </c>
      <c r="C63" s="22">
        <v>59</v>
      </c>
      <c r="D63" s="37" t="str">
        <f>IF(A63="","",VLOOKUP(A63,'WS Hcap'!$B$4:$D$174,2))</f>
        <v>Courtney, Nikki</v>
      </c>
      <c r="E63" s="133">
        <v>0.024525462962962964</v>
      </c>
      <c r="F63" s="23">
        <f>IF(A63="","",VLOOKUP(A63,'WS Hcap'!$B$4:$N$174,12))</f>
        <v>0.012152777777777778</v>
      </c>
      <c r="G63" s="23">
        <f t="shared" si="1"/>
        <v>0.012372685185185186</v>
      </c>
      <c r="I63" s="5">
        <v>59</v>
      </c>
      <c r="J63" s="21" t="s">
        <v>41</v>
      </c>
      <c r="K63" s="23">
        <v>0.024664351851851854</v>
      </c>
      <c r="L63" s="23">
        <v>0.009027777777777779</v>
      </c>
      <c r="M63" s="23">
        <v>0.015636574074074074</v>
      </c>
    </row>
    <row r="64" spans="1:13" ht="15">
      <c r="A64" s="231">
        <v>381</v>
      </c>
      <c r="B64" s="22" t="str">
        <f>IF(A64="","",VLOOKUP(A64,'WS Hcap'!$B$4:$D$174,3))</f>
        <v>BGT</v>
      </c>
      <c r="C64" s="22">
        <v>60</v>
      </c>
      <c r="D64" s="37" t="str">
        <f>IF(A64="","",VLOOKUP(A64,'WS Hcap'!$B$4:$D$174,2))</f>
        <v>Dungworth, Alice</v>
      </c>
      <c r="E64" s="133">
        <v>0.02457175925925926</v>
      </c>
      <c r="F64" s="23">
        <f>IF(A64="","",VLOOKUP(A64,'WS Hcap'!$B$4:$N$174,12))</f>
        <v>0.010243055555555556</v>
      </c>
      <c r="G64" s="23">
        <f t="shared" si="1"/>
        <v>0.014328703703703703</v>
      </c>
      <c r="I64" s="5">
        <v>60</v>
      </c>
      <c r="J64" s="7" t="s">
        <v>126</v>
      </c>
      <c r="K64" s="6">
        <v>0.02408564814814815</v>
      </c>
      <c r="L64" s="6">
        <v>0.008333333333333333</v>
      </c>
      <c r="M64" s="6">
        <v>0.015752314814814816</v>
      </c>
    </row>
    <row r="65" spans="1:13" ht="15">
      <c r="A65" s="231">
        <v>357</v>
      </c>
      <c r="B65" s="22" t="str">
        <f>IF(A65="","",VLOOKUP(A65,'WS Hcap'!$B$4:$D$174,3))</f>
        <v>AUMD</v>
      </c>
      <c r="C65" s="22">
        <v>61</v>
      </c>
      <c r="D65" s="37" t="str">
        <f>IF(A65="","",VLOOKUP(A65,'WS Hcap'!$B$4:$D$174,2))</f>
        <v>Bradley, Dave</v>
      </c>
      <c r="E65" s="133">
        <v>0.024618055555555556</v>
      </c>
      <c r="F65" s="23">
        <f>IF(A65="","",VLOOKUP(A65,'WS Hcap'!$B$4:$N$174,12))</f>
        <v>0.011111111111111112</v>
      </c>
      <c r="G65" s="23">
        <f t="shared" si="1"/>
        <v>0.013506944444444445</v>
      </c>
      <c r="I65" s="5">
        <v>61</v>
      </c>
      <c r="J65" s="7" t="s">
        <v>223</v>
      </c>
      <c r="K65" s="6">
        <v>0.024004629629629633</v>
      </c>
      <c r="L65" s="6">
        <v>0.007118055555555555</v>
      </c>
      <c r="M65" s="6">
        <v>0.016886574074074078</v>
      </c>
    </row>
    <row r="66" spans="1:13" ht="15">
      <c r="A66" s="231">
        <v>358</v>
      </c>
      <c r="B66" s="22" t="str">
        <f>IF(A66="","",VLOOKUP(A66,'WS Hcap'!$B$4:$D$174,3))</f>
        <v>CC</v>
      </c>
      <c r="C66" s="22">
        <v>62</v>
      </c>
      <c r="D66" s="37" t="str">
        <f>IF(A66="","",VLOOKUP(A66,'WS Hcap'!$B$4:$D$174,2))</f>
        <v>Brown, Colin</v>
      </c>
      <c r="E66" s="133">
        <v>0.024664351851851854</v>
      </c>
      <c r="F66" s="23">
        <f>IF(A66="","",VLOOKUP(A66,'WS Hcap'!$B$4:$N$174,12))</f>
        <v>0.009027777777777779</v>
      </c>
      <c r="G66" s="23">
        <f t="shared" si="1"/>
        <v>0.015636574074074074</v>
      </c>
      <c r="I66" s="5">
        <v>62</v>
      </c>
      <c r="J66" s="7" t="s">
        <v>38</v>
      </c>
      <c r="K66" s="6">
        <v>0.023321759259259257</v>
      </c>
      <c r="L66" s="6">
        <v>0.006423611111111112</v>
      </c>
      <c r="M66" s="6">
        <v>0.016898148148148145</v>
      </c>
    </row>
    <row r="67" spans="1:13" ht="15">
      <c r="A67" s="231">
        <v>366</v>
      </c>
      <c r="B67" s="22" t="str">
        <f>IF(A67="","",VLOOKUP(A67,'WS Hcap'!$B$4:$D$174,3))</f>
        <v>AA</v>
      </c>
      <c r="C67" s="22">
        <v>63</v>
      </c>
      <c r="D67" s="37" t="str">
        <f>IF(A67="","",VLOOKUP(A67,'WS Hcap'!$B$4:$D$174,2))</f>
        <v>Carmody, Ray</v>
      </c>
      <c r="E67" s="133">
        <v>0.024675925925925928</v>
      </c>
      <c r="F67" s="23">
        <f>IF(A67="","",VLOOKUP(A67,'WS Hcap'!$B$4:$N$174,12))</f>
        <v>0.010416666666666666</v>
      </c>
      <c r="G67" s="23">
        <f t="shared" si="1"/>
        <v>0.014259259259259261</v>
      </c>
      <c r="I67" s="5">
        <v>63</v>
      </c>
      <c r="J67" s="21" t="s">
        <v>169</v>
      </c>
      <c r="K67" s="23">
        <v>0.02405092592592593</v>
      </c>
      <c r="L67" s="23">
        <v>0.0067708333333333336</v>
      </c>
      <c r="M67" s="23">
        <v>0.017280092592592597</v>
      </c>
    </row>
    <row r="68" spans="1:13" ht="15">
      <c r="A68" s="231">
        <v>350</v>
      </c>
      <c r="B68" s="22" t="str">
        <f>IF(A68="","",VLOOKUP(A68,'WS Hcap'!$B$4:$D$174,3))</f>
        <v>RnR</v>
      </c>
      <c r="C68" s="22">
        <v>64</v>
      </c>
      <c r="D68" s="37" t="str">
        <f>IF(A68="","",VLOOKUP(A68,'WS Hcap'!$B$4:$D$174,2))</f>
        <v>Baxter, Ian</v>
      </c>
      <c r="E68" s="133">
        <v>0.0246875</v>
      </c>
      <c r="F68" s="23">
        <f>IF(A68="","",VLOOKUP(A68,'WS Hcap'!$B$4:$N$174,12))</f>
        <v>0.013541666666666667</v>
      </c>
      <c r="G68" s="23">
        <f t="shared" si="1"/>
        <v>0.011145833333333334</v>
      </c>
      <c r="I68" s="5">
        <v>64</v>
      </c>
      <c r="J68" s="7" t="s">
        <v>60</v>
      </c>
      <c r="K68" s="6">
        <v>0.025682870370370373</v>
      </c>
      <c r="L68" s="6">
        <v>0.008333333333333333</v>
      </c>
      <c r="M68" s="6">
        <v>0.01734953703703704</v>
      </c>
    </row>
    <row r="69" spans="1:13" ht="15">
      <c r="A69" s="231">
        <v>387</v>
      </c>
      <c r="B69" s="22" t="str">
        <f>IF(A69="","",VLOOKUP(A69,'WS Hcap'!$B$4:$D$174,3))</f>
        <v>CC</v>
      </c>
      <c r="C69" s="22">
        <v>65</v>
      </c>
      <c r="D69" s="37" t="str">
        <f>IF(A69="","",VLOOKUP(A69,'WS Hcap'!$B$4:$D$174,2))</f>
        <v>Falkous, Evan</v>
      </c>
      <c r="E69" s="133">
        <v>0.024733796296296295</v>
      </c>
      <c r="F69" s="23">
        <f>IF(A69="","",VLOOKUP(A69,'WS Hcap'!$B$4:$N$174,12))</f>
        <v>0.011631944444444445</v>
      </c>
      <c r="G69" s="23">
        <f t="shared" si="1"/>
        <v>0.01310185185185185</v>
      </c>
      <c r="I69" s="5">
        <v>65</v>
      </c>
      <c r="J69" s="7" t="s">
        <v>33</v>
      </c>
      <c r="K69" s="6">
        <v>0.024791666666666667</v>
      </c>
      <c r="L69" s="6">
        <v>0.007291666666666666</v>
      </c>
      <c r="M69" s="6">
        <v>0.0175</v>
      </c>
    </row>
    <row r="70" spans="1:13" ht="15">
      <c r="A70" s="231">
        <v>485</v>
      </c>
      <c r="B70" s="22" t="str">
        <f>IF(A70="","",VLOOKUP(A70,'WS Hcap'!$B$4:$D$174,3))</f>
        <v>BB</v>
      </c>
      <c r="C70" s="22">
        <v>66</v>
      </c>
      <c r="D70" s="37" t="str">
        <f>IF(A70="","",VLOOKUP(A70,'WS Hcap'!$B$4:$D$174,2))</f>
        <v>Pearson, Nic</v>
      </c>
      <c r="E70" s="133">
        <v>0.024780092592592593</v>
      </c>
      <c r="F70" s="23">
        <f>IF(A70="","",VLOOKUP(A70,'WS Hcap'!$B$4:$N$174,12))</f>
        <v>0.012499999999999999</v>
      </c>
      <c r="G70" s="23">
        <f t="shared" si="1"/>
        <v>0.012280092592592594</v>
      </c>
      <c r="I70" s="5">
        <v>66</v>
      </c>
      <c r="J70" s="21" t="s">
        <v>159</v>
      </c>
      <c r="K70" s="23">
        <v>0.02385416666666667</v>
      </c>
      <c r="L70" s="23">
        <v>0.0062499999999999995</v>
      </c>
      <c r="M70" s="23">
        <v>0.01760416666666667</v>
      </c>
    </row>
    <row r="71" spans="1:13" ht="15">
      <c r="A71" s="231">
        <v>388</v>
      </c>
      <c r="B71" s="22" t="str">
        <f>IF(A71="","",VLOOKUP(A71,'WS Hcap'!$B$4:$D$174,3))</f>
        <v>CM</v>
      </c>
      <c r="C71" s="22">
        <v>67</v>
      </c>
      <c r="D71" s="37" t="str">
        <f>IF(A71="","",VLOOKUP(A71,'WS Hcap'!$B$4:$D$174,2))</f>
        <v>Falkous, Lesley</v>
      </c>
      <c r="E71" s="133">
        <v>0.024791666666666667</v>
      </c>
      <c r="F71" s="23">
        <f>IF(A71="","",VLOOKUP(A71,'WS Hcap'!$B$4:$N$174,12))</f>
        <v>0.007291666666666666</v>
      </c>
      <c r="G71" s="23">
        <f t="shared" si="1"/>
        <v>0.0175</v>
      </c>
      <c r="I71" s="5">
        <v>67</v>
      </c>
      <c r="J71" s="21" t="s">
        <v>255</v>
      </c>
      <c r="K71" s="23">
        <v>0.02373842592592593</v>
      </c>
      <c r="L71" s="23">
        <v>0.005902777777777778</v>
      </c>
      <c r="M71" s="23">
        <v>0.017835648148148153</v>
      </c>
    </row>
    <row r="72" spans="1:13" ht="15">
      <c r="A72" s="231">
        <v>567</v>
      </c>
      <c r="B72" s="22" t="str">
        <f>IF(A72="","",VLOOKUP(A72,'WS Hcap'!$B$4:$D$174,3))</f>
        <v>FF</v>
      </c>
      <c r="C72" s="22">
        <v>68</v>
      </c>
      <c r="D72" s="37" t="str">
        <f>IF(A72="","",VLOOKUP(A72,'WS Hcap'!$B$4:$D$174,2))</f>
        <v>Turnbull, Gemma</v>
      </c>
      <c r="E72" s="133">
        <v>0.02516203703703704</v>
      </c>
      <c r="F72" s="23">
        <f>IF(A72="","",VLOOKUP(A72,'WS Hcap'!$B$4:$N$174,12))</f>
        <v>0.011631944444444445</v>
      </c>
      <c r="G72" s="23">
        <f t="shared" si="1"/>
        <v>0.013530092592592594</v>
      </c>
      <c r="I72" s="5">
        <v>68</v>
      </c>
      <c r="J72" s="21" t="s">
        <v>75</v>
      </c>
      <c r="K72" s="23">
        <v>0.024097222222222225</v>
      </c>
      <c r="L72" s="23">
        <v>0.0062499999999999995</v>
      </c>
      <c r="M72" s="23">
        <v>0.017847222222222226</v>
      </c>
    </row>
    <row r="73" spans="1:13" ht="15">
      <c r="A73" s="231">
        <v>468</v>
      </c>
      <c r="B73" s="22" t="str">
        <f>IF(A73="","",VLOOKUP(A73,'WS Hcap'!$B$4:$D$174,3))</f>
        <v>xxx</v>
      </c>
      <c r="C73" s="22">
        <v>69</v>
      </c>
      <c r="D73" s="37" t="str">
        <f>IF(A73="","",VLOOKUP(A73,'WS Hcap'!$B$4:$D$174,2))</f>
        <v>Landers, Stephanie</v>
      </c>
      <c r="E73" s="133">
        <v>0.02550925925925926</v>
      </c>
      <c r="F73" s="23">
        <f>IF(A73="","",VLOOKUP(A73,'WS Hcap'!$B$4:$N$174,12))</f>
        <v>0.007291666666666666</v>
      </c>
      <c r="G73" s="23">
        <f t="shared" si="1"/>
        <v>0.018217592592592594</v>
      </c>
      <c r="I73" s="5">
        <v>69</v>
      </c>
      <c r="J73" s="21" t="s">
        <v>166</v>
      </c>
      <c r="K73" s="23">
        <v>0.024097222222222225</v>
      </c>
      <c r="L73" s="23">
        <v>0.0062499999999999995</v>
      </c>
      <c r="M73" s="23">
        <v>0.017847222222222226</v>
      </c>
    </row>
    <row r="74" spans="1:13" ht="15">
      <c r="A74" s="231">
        <v>487</v>
      </c>
      <c r="B74" s="22" t="str">
        <f>IF(A74="","",VLOOKUP(A74,'WS Hcap'!$B$4:$D$156,3))</f>
        <v>JA</v>
      </c>
      <c r="C74" s="22">
        <v>70</v>
      </c>
      <c r="D74" s="37" t="str">
        <f>IF(A74="","",VLOOKUP(A74,'WS Hcap'!$B$4:$D$156,2))</f>
        <v>Ridley, Paul</v>
      </c>
      <c r="E74" s="6">
        <v>0.025682870370370373</v>
      </c>
      <c r="F74" s="23">
        <f>IF(A74="","",VLOOKUP(A74,'WS Hcap'!$B$4:$N$174,12))</f>
        <v>0.008333333333333333</v>
      </c>
      <c r="G74" s="23">
        <f t="shared" si="1"/>
        <v>0.01734953703703704</v>
      </c>
      <c r="I74" s="5">
        <v>70</v>
      </c>
      <c r="J74" s="21" t="s">
        <v>229</v>
      </c>
      <c r="K74" s="23">
        <v>0.02550925925925926</v>
      </c>
      <c r="L74" s="23">
        <v>0.007291666666666666</v>
      </c>
      <c r="M74" s="23">
        <v>0.018217592592592594</v>
      </c>
    </row>
    <row r="75" spans="1:13" ht="15">
      <c r="A75" s="231">
        <v>343</v>
      </c>
      <c r="B75" s="22" t="str">
        <f>IF(A75="","",VLOOKUP(A75,'WS Hcap'!$B$4:$D$156,3))</f>
        <v>AUMD</v>
      </c>
      <c r="C75" s="22">
        <v>71</v>
      </c>
      <c r="D75" s="37" t="str">
        <f>IF(A75="","",VLOOKUP(A75,'WS Hcap'!$B$4:$D$156,2))</f>
        <v>Ashby, Michael</v>
      </c>
      <c r="E75" s="6">
        <v>0.026053240740740745</v>
      </c>
      <c r="F75" s="23">
        <f>IF(A75="","",VLOOKUP(A75,'WS Hcap'!$B$4:$N$174,12))</f>
        <v>0.01076388888888889</v>
      </c>
      <c r="G75" s="23">
        <f t="shared" si="1"/>
        <v>0.015289351851851854</v>
      </c>
      <c r="I75" s="5">
        <v>71</v>
      </c>
      <c r="J75" s="7" t="s">
        <v>222</v>
      </c>
      <c r="K75" s="6">
        <v>0.023576388888888886</v>
      </c>
      <c r="L75" s="6">
        <v>0.005208333333333333</v>
      </c>
      <c r="M75" s="6">
        <v>0.018368055555555554</v>
      </c>
    </row>
    <row r="76" spans="1:13" ht="15">
      <c r="A76" s="231">
        <v>573</v>
      </c>
      <c r="B76" s="22" t="str">
        <f>IF(A76="","",VLOOKUP(A76,'WS Hcap'!$B$4:$D$156,3))</f>
        <v>GAL</v>
      </c>
      <c r="C76" s="22">
        <v>72</v>
      </c>
      <c r="D76" s="37" t="str">
        <f>IF(A76="","",VLOOKUP(A76,'WS Hcap'!$B$4:$D$156,2))</f>
        <v>Warnes, Alison</v>
      </c>
      <c r="E76" s="6">
        <v>0.02693287037037037</v>
      </c>
      <c r="F76" s="23">
        <f>IF(A76="","",VLOOKUP(A76,'WS Hcap'!$B$4:$N$174,12))</f>
        <v>0.0031249999999999997</v>
      </c>
      <c r="G76" s="23">
        <f t="shared" si="1"/>
        <v>0.02380787037037037</v>
      </c>
      <c r="I76" s="5">
        <v>72</v>
      </c>
      <c r="J76" s="21" t="s">
        <v>254</v>
      </c>
      <c r="K76" s="23">
        <v>0.022754629629629628</v>
      </c>
      <c r="L76" s="23">
        <v>0.0031249999999999997</v>
      </c>
      <c r="M76" s="23">
        <v>0.01962962962962963</v>
      </c>
    </row>
    <row r="77" spans="1:13" ht="15">
      <c r="A77" s="232" t="s">
        <v>257</v>
      </c>
      <c r="B77" s="228" t="s">
        <v>237</v>
      </c>
      <c r="C77" s="228">
        <v>73</v>
      </c>
      <c r="D77" s="229" t="s">
        <v>259</v>
      </c>
      <c r="E77" s="230">
        <v>0.024178240740740743</v>
      </c>
      <c r="F77" s="74">
        <v>0.010416666666666666</v>
      </c>
      <c r="G77" s="74">
        <f>E77-F77</f>
        <v>0.013761574074074077</v>
      </c>
      <c r="I77" s="5">
        <v>73</v>
      </c>
      <c r="J77" s="21" t="s">
        <v>178</v>
      </c>
      <c r="K77" s="23">
        <v>0.024189814814814817</v>
      </c>
      <c r="L77" s="23">
        <v>0.003993055555555556</v>
      </c>
      <c r="M77" s="23">
        <v>0.02019675925925926</v>
      </c>
    </row>
    <row r="78" spans="1:13" ht="15">
      <c r="A78" s="232" t="s">
        <v>258</v>
      </c>
      <c r="B78" s="228" t="s">
        <v>237</v>
      </c>
      <c r="C78" s="228">
        <v>74</v>
      </c>
      <c r="D78" s="229" t="s">
        <v>260</v>
      </c>
      <c r="E78" s="230">
        <v>0.024537037037037038</v>
      </c>
      <c r="F78" s="74">
        <v>0.010069444444444445</v>
      </c>
      <c r="G78" s="74">
        <f>E78-F78</f>
        <v>0.014467592592592593</v>
      </c>
      <c r="I78" s="5">
        <v>74</v>
      </c>
      <c r="J78" s="21" t="s">
        <v>236</v>
      </c>
      <c r="K78" s="23">
        <v>0.02693287037037037</v>
      </c>
      <c r="L78" s="6">
        <v>0.0031249999999999997</v>
      </c>
      <c r="M78" s="23">
        <v>0.02380787037037037</v>
      </c>
    </row>
    <row r="79" spans="1:13" ht="15">
      <c r="A79" s="22"/>
      <c r="B79" s="22">
        <f>IF(A79="","",VLOOKUP(A79,'WS Hcap'!$B$4:$D$156,3))</f>
      </c>
      <c r="C79" s="22">
        <v>75</v>
      </c>
      <c r="D79" s="37">
        <f>IF(A79="","",VLOOKUP(A79,'WS Hcap'!$B$4:$D$156,2))</f>
      </c>
      <c r="E79" s="6"/>
      <c r="F79" s="23">
        <f>IF(A79="","",VLOOKUP(A79,'WS Hcap'!$B$4:$N$174,12))</f>
      </c>
      <c r="G79" s="23"/>
      <c r="I79" s="5">
        <v>75</v>
      </c>
      <c r="J79" s="21" t="s">
        <v>8</v>
      </c>
      <c r="K79" s="23"/>
      <c r="L79" s="23" t="s">
        <v>8</v>
      </c>
      <c r="M79" s="23"/>
    </row>
    <row r="80" spans="3:13" ht="15">
      <c r="C80" s="22">
        <v>76</v>
      </c>
      <c r="I80" s="5">
        <v>76</v>
      </c>
      <c r="J80" s="7" t="s">
        <v>8</v>
      </c>
      <c r="K80" s="6"/>
      <c r="L80" s="6" t="s">
        <v>8</v>
      </c>
      <c r="M80" s="6"/>
    </row>
    <row r="81" spans="3:13" ht="15">
      <c r="C81" s="22">
        <v>77</v>
      </c>
      <c r="I81" s="5">
        <v>77</v>
      </c>
      <c r="J81" s="7" t="s">
        <v>8</v>
      </c>
      <c r="K81" s="6"/>
      <c r="L81" s="6" t="s">
        <v>8</v>
      </c>
      <c r="M81" s="6"/>
    </row>
    <row r="82" spans="1:13" ht="15">
      <c r="A82" s="22"/>
      <c r="B82" s="22">
        <f>IF(A82="","",VLOOKUP(A82,'WS Hcap'!$B$4:$D$156,3))</f>
      </c>
      <c r="C82" s="22">
        <v>78</v>
      </c>
      <c r="D82" s="37">
        <f>IF(A82="","",VLOOKUP(A82,'WS Hcap'!$B$4:$D$156,2))</f>
      </c>
      <c r="E82" s="6"/>
      <c r="F82" s="23">
        <f>IF(A82="","",VLOOKUP(A82,'WS Hcap'!$B$4:$N$174,12))</f>
      </c>
      <c r="G82" s="23"/>
      <c r="I82" s="5">
        <v>78</v>
      </c>
      <c r="J82" s="7" t="s">
        <v>8</v>
      </c>
      <c r="K82" s="6"/>
      <c r="L82" s="6" t="s">
        <v>8</v>
      </c>
      <c r="M82" s="6"/>
    </row>
    <row r="83" spans="1:13" ht="15">
      <c r="A83" s="22"/>
      <c r="B83" s="22">
        <f>IF(A83="","",VLOOKUP(A83,'WS Hcap'!$B$4:$D$156,3))</f>
      </c>
      <c r="C83" s="22">
        <v>79</v>
      </c>
      <c r="D83" s="37">
        <f>IF(A83="","",VLOOKUP(A83,'WS Hcap'!$B$4:$D$156,2))</f>
      </c>
      <c r="E83" s="6"/>
      <c r="F83" s="23">
        <f>IF(A83="","",VLOOKUP(A83,'WS Hcap'!$B$4:$N$174,12))</f>
      </c>
      <c r="G83" s="23"/>
      <c r="I83" s="5">
        <v>79</v>
      </c>
      <c r="J83" s="21" t="s">
        <v>8</v>
      </c>
      <c r="K83" s="23"/>
      <c r="L83" s="23" t="s">
        <v>8</v>
      </c>
      <c r="M83" s="23"/>
    </row>
    <row r="84" spans="1:13" ht="15">
      <c r="A84" s="22"/>
      <c r="B84" s="22">
        <f>IF(A84="","",VLOOKUP(A84,'WS Hcap'!$B$4:$D$156,3))</f>
      </c>
      <c r="C84" s="22">
        <v>80</v>
      </c>
      <c r="D84" s="37">
        <f>IF(A84="","",VLOOKUP(A84,'WS Hcap'!$B$4:$D$156,2))</f>
      </c>
      <c r="E84" s="6"/>
      <c r="F84" s="23">
        <f>IF(A84="","",VLOOKUP(A84,'WS Hcap'!$B$4:$N$174,12))</f>
      </c>
      <c r="G84" s="23"/>
      <c r="I84" s="5">
        <v>80</v>
      </c>
      <c r="J84" s="7" t="s">
        <v>8</v>
      </c>
      <c r="K84" s="6"/>
      <c r="L84" s="6" t="s">
        <v>8</v>
      </c>
      <c r="M84" s="6"/>
    </row>
    <row r="85" spans="1:13" ht="15">
      <c r="A85" s="22"/>
      <c r="B85" s="22">
        <f>IF(A85="","",VLOOKUP(A85,'WS Hcap'!$B$4:$D$156,3))</f>
      </c>
      <c r="C85" s="22">
        <v>81</v>
      </c>
      <c r="D85" s="37">
        <f>IF(A85="","",VLOOKUP(A85,'WS Hcap'!$B$4:$D$156,2))</f>
      </c>
      <c r="E85" s="6"/>
      <c r="F85" s="23">
        <f>IF(A85="","",VLOOKUP(A85,'WS Hcap'!$B$4:$N$174,12))</f>
      </c>
      <c r="G85" s="23"/>
      <c r="I85" s="5">
        <v>81</v>
      </c>
      <c r="J85" s="21" t="s">
        <v>8</v>
      </c>
      <c r="K85" s="23"/>
      <c r="L85" s="23" t="s">
        <v>8</v>
      </c>
      <c r="M85" s="23"/>
    </row>
    <row r="86" spans="1:13" ht="15">
      <c r="A86" s="22"/>
      <c r="B86" s="22">
        <f>IF(A86="","",VLOOKUP(A86,'WS Hcap'!$B$4:$D$156,3))</f>
      </c>
      <c r="C86" s="22">
        <v>82</v>
      </c>
      <c r="D86" s="37">
        <f>IF(A86="","",VLOOKUP(A86,'WS Hcap'!$B$4:$D$156,2))</f>
      </c>
      <c r="E86" s="6"/>
      <c r="F86" s="23">
        <f>IF(A86="","",VLOOKUP(A86,'WS Hcap'!$B$4:$N$174,12))</f>
      </c>
      <c r="G86" s="23"/>
      <c r="I86" s="5">
        <v>82</v>
      </c>
      <c r="J86" s="7" t="s">
        <v>8</v>
      </c>
      <c r="K86" s="6"/>
      <c r="L86" s="6" t="s">
        <v>8</v>
      </c>
      <c r="M86" s="6"/>
    </row>
    <row r="87" spans="1:13" ht="15">
      <c r="A87" s="22"/>
      <c r="B87" s="22">
        <f>IF(A87="","",VLOOKUP(A87,'WS Hcap'!$B$4:$D$156,3))</f>
      </c>
      <c r="C87" s="22">
        <v>83</v>
      </c>
      <c r="D87" s="37">
        <f>IF(A87="","",VLOOKUP(A87,'WS Hcap'!$B$4:$D$156,2))</f>
      </c>
      <c r="E87" s="6"/>
      <c r="F87" s="23">
        <f>IF(A87="","",VLOOKUP(A87,'WS Hcap'!$B$4:$N$174,12))</f>
      </c>
      <c r="G87" s="23"/>
      <c r="I87" s="5">
        <v>83</v>
      </c>
      <c r="J87" s="21" t="s">
        <v>8</v>
      </c>
      <c r="K87" s="23"/>
      <c r="L87" s="23" t="s">
        <v>8</v>
      </c>
      <c r="M87" s="23"/>
    </row>
    <row r="88" spans="1:13" ht="15">
      <c r="A88" s="22"/>
      <c r="B88" s="22">
        <f>IF(A88="","",VLOOKUP(A88,'WS Hcap'!$B$4:$D$156,3))</f>
      </c>
      <c r="C88" s="22">
        <v>84</v>
      </c>
      <c r="D88" s="37">
        <f>IF(A88="","",VLOOKUP(A88,'WS Hcap'!$B$4:$D$156,2))</f>
      </c>
      <c r="E88" s="6"/>
      <c r="F88" s="23">
        <f>IF(A88="","",VLOOKUP(A88,'WS Hcap'!$B$4:$N$174,12))</f>
      </c>
      <c r="G88" s="23"/>
      <c r="I88" s="5">
        <v>84</v>
      </c>
      <c r="J88" s="7" t="s">
        <v>8</v>
      </c>
      <c r="K88" s="6"/>
      <c r="L88" s="6" t="s">
        <v>8</v>
      </c>
      <c r="M88" s="6"/>
    </row>
    <row r="89" spans="1:13" ht="15">
      <c r="A89" s="22"/>
      <c r="B89" s="22">
        <f>IF(A89="","",VLOOKUP(A89,'WS Hcap'!$B$4:$D$156,3))</f>
      </c>
      <c r="C89" s="22">
        <v>85</v>
      </c>
      <c r="D89" s="37">
        <f>IF(A89="","",VLOOKUP(A89,'WS Hcap'!$B$4:$D$156,2))</f>
      </c>
      <c r="E89" s="6"/>
      <c r="F89" s="23">
        <f>IF(A89="","",VLOOKUP(A89,'WS Hcap'!$B$4:$N$174,12))</f>
      </c>
      <c r="G89" s="23"/>
      <c r="I89" s="5">
        <v>85</v>
      </c>
      <c r="J89" s="21" t="s">
        <v>8</v>
      </c>
      <c r="K89" s="23"/>
      <c r="L89" s="23" t="s">
        <v>8</v>
      </c>
      <c r="M89" s="23"/>
    </row>
    <row r="90" spans="1:13" ht="15">
      <c r="A90" s="22"/>
      <c r="B90" s="22">
        <f>IF(A90="","",VLOOKUP(A90,'WS Hcap'!$B$4:$D$156,3))</f>
      </c>
      <c r="C90" s="22">
        <v>86</v>
      </c>
      <c r="D90" s="37">
        <f>IF(A90="","",VLOOKUP(A90,'WS Hcap'!$B$4:$D$156,2))</f>
      </c>
      <c r="E90" s="6"/>
      <c r="F90" s="23">
        <f>IF(A90="","",VLOOKUP(A90,'WS Hcap'!$B$4:$N$174,12))</f>
      </c>
      <c r="G90" s="23"/>
      <c r="I90" s="5">
        <v>86</v>
      </c>
      <c r="J90" s="7" t="s">
        <v>8</v>
      </c>
      <c r="K90" s="6"/>
      <c r="L90" s="6" t="s">
        <v>8</v>
      </c>
      <c r="M90" s="6"/>
    </row>
    <row r="91" spans="1:13" ht="15">
      <c r="A91" s="22"/>
      <c r="B91" s="22">
        <f>IF(A91="","",VLOOKUP(A91,'WS Hcap'!$B$4:$D$156,3))</f>
      </c>
      <c r="C91" s="22">
        <v>87</v>
      </c>
      <c r="D91" s="37">
        <f>IF(A91="","",VLOOKUP(A91,'WS Hcap'!$B$4:$D$156,2))</f>
      </c>
      <c r="E91" s="6"/>
      <c r="F91" s="23">
        <f>IF(A91="","",VLOOKUP(A91,'WS Hcap'!$B$4:$N$174,12))</f>
      </c>
      <c r="G91" s="23"/>
      <c r="I91" s="5">
        <v>87</v>
      </c>
      <c r="J91" s="7" t="s">
        <v>8</v>
      </c>
      <c r="K91" s="6"/>
      <c r="L91" s="6" t="s">
        <v>8</v>
      </c>
      <c r="M91" s="6"/>
    </row>
    <row r="92" spans="1:13" ht="15">
      <c r="A92" s="22"/>
      <c r="B92" s="22">
        <f>IF(A92="","",VLOOKUP(A92,'WS Hcap'!$B$4:$D$156,3))</f>
      </c>
      <c r="C92" s="22">
        <v>88</v>
      </c>
      <c r="D92" s="37">
        <f>IF(A92="","",VLOOKUP(A92,'WS Hcap'!$B$4:$D$156,2))</f>
      </c>
      <c r="E92" s="6"/>
      <c r="F92" s="23">
        <f>IF(A92="","",VLOOKUP(A92,'WS Hcap'!$B$4:$N$174,12))</f>
      </c>
      <c r="G92" s="23"/>
      <c r="I92" s="5">
        <v>88</v>
      </c>
      <c r="J92" s="21" t="s">
        <v>8</v>
      </c>
      <c r="K92" s="23"/>
      <c r="L92" s="23" t="s">
        <v>8</v>
      </c>
      <c r="M92" s="23"/>
    </row>
    <row r="93" spans="1:13" ht="15">
      <c r="A93" s="22"/>
      <c r="B93" s="22">
        <f>IF(A93="","",VLOOKUP(A93,'WS Hcap'!$B$4:$D$156,3))</f>
      </c>
      <c r="C93" s="22">
        <v>89</v>
      </c>
      <c r="D93" s="37">
        <f>IF(A93="","",VLOOKUP(A93,'WS Hcap'!$B$4:$D$156,2))</f>
      </c>
      <c r="E93" s="6"/>
      <c r="F93" s="23">
        <f>IF(A93="","",VLOOKUP(A93,'WS Hcap'!$B$4:$N$174,12))</f>
      </c>
      <c r="G93" s="23"/>
      <c r="I93" s="5">
        <v>89</v>
      </c>
      <c r="J93" s="21" t="s">
        <v>8</v>
      </c>
      <c r="K93" s="23"/>
      <c r="L93" s="23" t="s">
        <v>8</v>
      </c>
      <c r="M93" s="23"/>
    </row>
    <row r="94" spans="1:13" ht="15">
      <c r="A94" s="22"/>
      <c r="B94" s="22">
        <f>IF(A94="","",VLOOKUP(A94,'WS Hcap'!$B$4:$D$156,3))</f>
      </c>
      <c r="C94" s="22">
        <v>90</v>
      </c>
      <c r="D94" s="37">
        <f>IF(A94="","",VLOOKUP(A94,'WS Hcap'!$B$4:$D$156,2))</f>
      </c>
      <c r="E94" s="6"/>
      <c r="F94" s="23">
        <f>IF(A94="","",VLOOKUP(A94,'WS Hcap'!$B$4:$N$174,12))</f>
      </c>
      <c r="G94" s="23"/>
      <c r="I94" s="5">
        <v>90</v>
      </c>
      <c r="J94" s="7" t="s">
        <v>8</v>
      </c>
      <c r="K94" s="6"/>
      <c r="L94" s="6" t="s">
        <v>8</v>
      </c>
      <c r="M94" s="6"/>
    </row>
    <row r="95" spans="1:13" ht="15">
      <c r="A95" s="22"/>
      <c r="B95" s="22">
        <f>IF(A95="","",VLOOKUP(A95,'WS Hcap'!$B$4:$D$156,3))</f>
      </c>
      <c r="C95" s="22">
        <v>91</v>
      </c>
      <c r="D95" s="37">
        <f>IF(A95="","",VLOOKUP(A95,'WS Hcap'!$B$4:$D$156,2))</f>
      </c>
      <c r="E95" s="6"/>
      <c r="F95" s="23">
        <f>IF(A95="","",VLOOKUP(A95,'WS Hcap'!$B$4:$N$174,12))</f>
      </c>
      <c r="G95" s="6"/>
      <c r="I95" s="5">
        <v>91</v>
      </c>
      <c r="J95" s="7" t="s">
        <v>8</v>
      </c>
      <c r="K95" s="6"/>
      <c r="L95" s="6" t="s">
        <v>8</v>
      </c>
      <c r="M95" s="6"/>
    </row>
    <row r="96" spans="1:13" ht="15">
      <c r="A96" s="22"/>
      <c r="B96" s="22">
        <f>IF(A96="","",VLOOKUP(A96,'WS Hcap'!$B$4:$D$156,3))</f>
      </c>
      <c r="C96" s="22">
        <v>92</v>
      </c>
      <c r="D96" s="37">
        <f>IF(A96="","",VLOOKUP(A96,'WS Hcap'!$B$4:$D$156,2))</f>
      </c>
      <c r="E96" s="6"/>
      <c r="F96" s="23">
        <f>IF(A96="","",VLOOKUP(A96,'WS Hcap'!$B$4:$N$174,12))</f>
      </c>
      <c r="G96" s="23"/>
      <c r="I96" s="5">
        <v>92</v>
      </c>
      <c r="J96" s="7" t="s">
        <v>8</v>
      </c>
      <c r="K96" s="6"/>
      <c r="L96" s="6" t="s">
        <v>8</v>
      </c>
      <c r="M96" s="6"/>
    </row>
    <row r="97" spans="1:13" ht="15">
      <c r="A97" s="22"/>
      <c r="B97" s="22">
        <f>IF(A97="","",VLOOKUP(A97,'WS Hcap'!$B$4:$D$156,3))</f>
      </c>
      <c r="C97" s="22">
        <v>93</v>
      </c>
      <c r="D97" s="37">
        <f>IF(A97="","",VLOOKUP(A97,'WS Hcap'!$B$4:$D$156,2))</f>
      </c>
      <c r="E97" s="6"/>
      <c r="F97" s="23">
        <f>IF(A97="","",VLOOKUP(A97,'WS Hcap'!$B$4:$N$174,12))</f>
      </c>
      <c r="G97" s="23"/>
      <c r="I97" s="5">
        <v>93</v>
      </c>
      <c r="J97" s="7" t="s">
        <v>8</v>
      </c>
      <c r="K97" s="6"/>
      <c r="L97" s="6" t="s">
        <v>8</v>
      </c>
      <c r="M97" s="6"/>
    </row>
    <row r="98" spans="1:13" ht="15">
      <c r="A98" s="22"/>
      <c r="B98" s="22">
        <f>IF(A98="","",VLOOKUP(A98,'WS Hcap'!$B$4:$D$156,3))</f>
      </c>
      <c r="C98" s="22">
        <v>94</v>
      </c>
      <c r="D98" s="37">
        <f>IF(A98="","",VLOOKUP(A98,'WS Hcap'!$B$4:$D$156,2))</f>
      </c>
      <c r="E98" s="6"/>
      <c r="F98" s="23">
        <f>IF(A98="","",VLOOKUP(A98,'WS Hcap'!$B$4:$N$174,12))</f>
      </c>
      <c r="G98" s="23"/>
      <c r="I98" s="5">
        <v>94</v>
      </c>
      <c r="J98" s="7" t="s">
        <v>8</v>
      </c>
      <c r="K98" s="6"/>
      <c r="L98" s="6" t="s">
        <v>8</v>
      </c>
      <c r="M98" s="6"/>
    </row>
    <row r="99" spans="1:13" ht="15">
      <c r="A99" s="22"/>
      <c r="B99" s="22">
        <f>IF(A99="","",VLOOKUP(A99,'WS Hcap'!$B$4:$D$156,3))</f>
      </c>
      <c r="C99" s="22">
        <v>95</v>
      </c>
      <c r="D99" s="37">
        <f>IF(A99="","",VLOOKUP(A99,'WS Hcap'!$B$4:$D$156,2))</f>
      </c>
      <c r="E99" s="6"/>
      <c r="F99" s="23">
        <f>IF(A99="","",VLOOKUP(A99,'WS Hcap'!$B$4:$N$174,12))</f>
      </c>
      <c r="G99" s="23"/>
      <c r="I99" s="5">
        <v>95</v>
      </c>
      <c r="J99" s="7" t="s">
        <v>8</v>
      </c>
      <c r="K99" s="6"/>
      <c r="L99" s="6" t="s">
        <v>8</v>
      </c>
      <c r="M99" s="6"/>
    </row>
    <row r="100" spans="1:13" ht="15">
      <c r="A100" s="22"/>
      <c r="B100" s="22">
        <f>IF(A100="","",VLOOKUP(A100,'WS Hcap'!$B$4:$D$156,3))</f>
      </c>
      <c r="C100" s="22">
        <v>96</v>
      </c>
      <c r="D100" s="37">
        <f>IF(A100="","",VLOOKUP(A100,'WS Hcap'!$B$4:$D$156,2))</f>
      </c>
      <c r="E100" s="6"/>
      <c r="F100" s="23">
        <f>IF(A100="","",VLOOKUP(A100,'WS Hcap'!$B$4:$N$174,12))</f>
      </c>
      <c r="G100" s="23"/>
      <c r="I100" s="5">
        <v>96</v>
      </c>
      <c r="J100" s="7" t="s">
        <v>8</v>
      </c>
      <c r="K100" s="6"/>
      <c r="L100" s="6" t="s">
        <v>8</v>
      </c>
      <c r="M100" s="6"/>
    </row>
    <row r="101" spans="1:13" ht="15">
      <c r="A101" s="22"/>
      <c r="B101" s="22">
        <f>IF(A101="","",VLOOKUP(A101,'WS Hcap'!$B$4:$D$156,3))</f>
      </c>
      <c r="C101" s="22">
        <v>97</v>
      </c>
      <c r="D101" s="37">
        <f>IF(A101="","",VLOOKUP(A101,'WS Hcap'!$B$4:$D$156,2))</f>
      </c>
      <c r="E101" s="6"/>
      <c r="F101" s="23">
        <f>IF(A101="","",VLOOKUP(A101,'WS Hcap'!$B$4:$N$174,12))</f>
      </c>
      <c r="G101" s="23"/>
      <c r="I101" s="5">
        <v>97</v>
      </c>
      <c r="J101" s="7" t="s">
        <v>8</v>
      </c>
      <c r="K101" s="6"/>
      <c r="L101" s="6" t="s">
        <v>8</v>
      </c>
      <c r="M101" s="6"/>
    </row>
    <row r="102" spans="1:13" ht="15">
      <c r="A102" s="22"/>
      <c r="B102" s="22">
        <f>IF(A102="","",VLOOKUP(A102,'WS Hcap'!$B$4:$D$156,3))</f>
      </c>
      <c r="C102" s="22">
        <v>98</v>
      </c>
      <c r="D102" s="37">
        <f>IF(A102="","",VLOOKUP(A102,'WS Hcap'!$B$4:$D$156,2))</f>
      </c>
      <c r="E102" s="6"/>
      <c r="F102" s="23">
        <f>IF(A102="","",VLOOKUP(A102,'WS Hcap'!$B$4:$N$174,12))</f>
      </c>
      <c r="G102" s="23"/>
      <c r="I102" s="5">
        <v>98</v>
      </c>
      <c r="J102" s="7" t="s">
        <v>8</v>
      </c>
      <c r="K102" s="6"/>
      <c r="L102" s="6" t="s">
        <v>8</v>
      </c>
      <c r="M102" s="6"/>
    </row>
    <row r="103" spans="1:13" ht="15">
      <c r="A103" s="22"/>
      <c r="B103" s="22">
        <f>IF(A103="","",VLOOKUP(A103,'WS Hcap'!$B$4:$D$156,3))</f>
      </c>
      <c r="C103" s="22">
        <v>99</v>
      </c>
      <c r="D103" s="37">
        <f>IF(A103="","",VLOOKUP(A103,'WS Hcap'!$B$4:$D$156,2))</f>
      </c>
      <c r="E103" s="6"/>
      <c r="F103" s="23">
        <f>IF(A103="","",VLOOKUP(A103,'WS Hcap'!$B$4:$N$174,12))</f>
      </c>
      <c r="G103" s="23"/>
      <c r="I103" s="5">
        <v>99</v>
      </c>
      <c r="J103" s="7" t="s">
        <v>8</v>
      </c>
      <c r="K103" s="6"/>
      <c r="L103" s="6" t="s">
        <v>8</v>
      </c>
      <c r="M103" s="6"/>
    </row>
    <row r="104" spans="1:13" ht="15">
      <c r="A104" s="22"/>
      <c r="B104" s="22">
        <f>IF(A104="","",VLOOKUP(A104,'WS Hcap'!$B$4:$D$156,3))</f>
      </c>
      <c r="C104" s="22">
        <v>100</v>
      </c>
      <c r="D104" s="37">
        <f>IF(A104="","",VLOOKUP(A104,'WS Hcap'!$B$4:$D$156,2))</f>
      </c>
      <c r="E104" s="6"/>
      <c r="F104" s="23">
        <f>IF(A104="","",VLOOKUP(A104,'WS Hcap'!$B$4:$N$174,12))</f>
      </c>
      <c r="G104" s="23"/>
      <c r="I104" s="5">
        <v>100</v>
      </c>
      <c r="J104" s="7" t="s">
        <v>8</v>
      </c>
      <c r="K104" s="6"/>
      <c r="L104" s="6" t="s">
        <v>8</v>
      </c>
      <c r="M104" s="6"/>
    </row>
    <row r="105" spans="1:13" ht="15">
      <c r="A105" s="22"/>
      <c r="B105" s="22">
        <f>IF(A105="","",VLOOKUP(A105,'WS Hcap'!$B$4:$D$156,3))</f>
      </c>
      <c r="C105" s="22"/>
      <c r="D105" s="37">
        <f>IF(A105="","",VLOOKUP(A105,'WS Hcap'!$B$4:$D$156,2))</f>
      </c>
      <c r="E105" s="6"/>
      <c r="F105" s="23">
        <f>IF(A105="","",VLOOKUP(A105,'WS Hcap'!$B$4:$N$156,11))</f>
      </c>
      <c r="G105" s="23"/>
      <c r="I105" s="5"/>
      <c r="J105" s="7" t="s">
        <v>8</v>
      </c>
      <c r="K105" s="6"/>
      <c r="L105" s="6" t="s">
        <v>8</v>
      </c>
      <c r="M105" s="6"/>
    </row>
    <row r="106" spans="1:13" ht="15">
      <c r="A106" s="22"/>
      <c r="B106" s="22">
        <f>IF(A106="","",VLOOKUP(A106,'WS Hcap'!$B$4:$D$156,3))</f>
      </c>
      <c r="C106" s="22"/>
      <c r="D106" s="37">
        <f>IF(A106="","",VLOOKUP(A106,'WS Hcap'!$B$4:$D$156,2))</f>
      </c>
      <c r="E106" s="6"/>
      <c r="F106" s="23">
        <f>IF(A106="","",VLOOKUP(A106,'WS Hcap'!$B$4:$N$156,11))</f>
      </c>
      <c r="G106" s="23"/>
      <c r="I106" s="5"/>
      <c r="J106" s="7" t="s">
        <v>8</v>
      </c>
      <c r="K106" s="6"/>
      <c r="L106" s="6" t="s">
        <v>8</v>
      </c>
      <c r="M106" s="6"/>
    </row>
    <row r="107" spans="1:13" ht="15">
      <c r="A107" s="22"/>
      <c r="B107" s="22">
        <f>IF(A107="","",VLOOKUP(A107,'WS Hcap'!$B$4:$D$156,3))</f>
      </c>
      <c r="C107" s="22"/>
      <c r="D107" s="37">
        <f>IF(A107="","",VLOOKUP(A107,'WS Hcap'!$B$4:$D$156,2))</f>
      </c>
      <c r="E107" s="6"/>
      <c r="F107" s="23">
        <f>IF(A107="","",VLOOKUP(A107,'WS Hcap'!$B$4:$N$156,11))</f>
      </c>
      <c r="G107" s="23"/>
      <c r="I107" s="5"/>
      <c r="J107" s="7" t="s">
        <v>8</v>
      </c>
      <c r="K107" s="6"/>
      <c r="L107" s="6" t="s">
        <v>8</v>
      </c>
      <c r="M107" s="6"/>
    </row>
    <row r="108" spans="1:13" ht="15">
      <c r="A108" s="22"/>
      <c r="B108" s="22">
        <f>IF(A108="","",VLOOKUP(A108,'WS Hcap'!$B$4:$D$156,3))</f>
      </c>
      <c r="C108" s="22"/>
      <c r="D108" s="37">
        <f>IF(A108="","",VLOOKUP(A108,'WS Hcap'!$B$4:$D$156,2))</f>
      </c>
      <c r="E108" s="6"/>
      <c r="F108" s="23">
        <f>IF(A108="","",VLOOKUP(A108,'WS Hcap'!$B$4:$N$156,11))</f>
      </c>
      <c r="G108" s="23"/>
      <c r="I108" s="5"/>
      <c r="J108" s="7" t="s">
        <v>8</v>
      </c>
      <c r="K108" s="6"/>
      <c r="L108" s="6" t="s">
        <v>8</v>
      </c>
      <c r="M108" s="6"/>
    </row>
    <row r="109" spans="1:13" ht="15">
      <c r="A109" s="22"/>
      <c r="B109" s="22">
        <f>IF(A109="","",VLOOKUP(A109,'WS Hcap'!$B$4:$D$156,3))</f>
      </c>
      <c r="C109" s="22"/>
      <c r="D109" s="37">
        <f>IF(A109="","",VLOOKUP(A109,'WS Hcap'!$B$4:$D$156,2))</f>
      </c>
      <c r="E109" s="6"/>
      <c r="F109" s="23">
        <f>IF(A109="","",VLOOKUP(A109,'WS Hcap'!$B$4:$N$156,11))</f>
      </c>
      <c r="G109" s="23"/>
      <c r="I109" s="5"/>
      <c r="J109" s="7" t="s">
        <v>8</v>
      </c>
      <c r="K109" s="6"/>
      <c r="L109" s="6" t="s">
        <v>8</v>
      </c>
      <c r="M109" s="6"/>
    </row>
    <row r="110" spans="1:13" ht="15">
      <c r="A110" s="22"/>
      <c r="B110" s="22">
        <f>IF(A110="","",VLOOKUP(A110,'WS Hcap'!$B$4:$D$156,3))</f>
      </c>
      <c r="C110" s="22"/>
      <c r="D110" s="37">
        <f>IF(A110="","",VLOOKUP(A110,'WS Hcap'!$B$4:$D$156,2))</f>
      </c>
      <c r="E110" s="6"/>
      <c r="F110" s="23">
        <f>IF(A110="","",VLOOKUP(A110,'WS Hcap'!$B$4:$N$156,11))</f>
      </c>
      <c r="G110" s="23"/>
      <c r="I110" s="5"/>
      <c r="J110" s="7" t="s">
        <v>8</v>
      </c>
      <c r="K110" s="6"/>
      <c r="L110" s="6" t="s">
        <v>8</v>
      </c>
      <c r="M110" s="6"/>
    </row>
    <row r="111" spans="1:13" ht="15">
      <c r="A111" s="22"/>
      <c r="B111" s="22">
        <f>IF(A111="","",VLOOKUP(A111,'WS Hcap'!$B$4:$D$156,3))</f>
      </c>
      <c r="C111" s="22"/>
      <c r="D111" s="37">
        <f>IF(A111="","",VLOOKUP(A111,'WS Hcap'!$B$4:$D$156,2))</f>
      </c>
      <c r="E111" s="6"/>
      <c r="F111" s="23">
        <f>IF(A111="","",VLOOKUP(A111,'WS Hcap'!$B$4:$N$156,11))</f>
      </c>
      <c r="G111" s="23"/>
      <c r="I111" s="5"/>
      <c r="J111" s="7" t="s">
        <v>8</v>
      </c>
      <c r="K111" s="6"/>
      <c r="L111" s="6" t="s">
        <v>8</v>
      </c>
      <c r="M111" s="6"/>
    </row>
    <row r="112" spans="1:13" ht="15">
      <c r="A112" s="22"/>
      <c r="B112" s="22">
        <f>IF(A112="","",VLOOKUP(A112,'WS Hcap'!$B$4:$D$156,3))</f>
      </c>
      <c r="C112" s="22"/>
      <c r="D112" s="37">
        <f>IF(A112="","",VLOOKUP(A112,'WS Hcap'!$B$4:$D$156,2))</f>
      </c>
      <c r="E112" s="6"/>
      <c r="F112" s="23">
        <f>IF(A112="","",VLOOKUP(A112,'WS Hcap'!$B$4:$N$156,11))</f>
      </c>
      <c r="G112" s="23"/>
      <c r="I112" s="5"/>
      <c r="J112" s="7" t="s">
        <v>8</v>
      </c>
      <c r="K112" s="6"/>
      <c r="L112" s="6" t="s">
        <v>8</v>
      </c>
      <c r="M112" s="6"/>
    </row>
    <row r="113" spans="1:13" ht="15">
      <c r="A113" s="22"/>
      <c r="B113" s="22">
        <f>IF(A113="","",VLOOKUP(A113,'WS Hcap'!$B$4:$D$156,3))</f>
      </c>
      <c r="C113" s="22"/>
      <c r="D113" s="37">
        <f>IF(A113="","",VLOOKUP(A113,'WS Hcap'!$B$4:$D$156,2))</f>
      </c>
      <c r="E113" s="6"/>
      <c r="F113" s="23">
        <f>IF(A113="","",VLOOKUP(A113,'WS Hcap'!$B$4:$N$156,11))</f>
      </c>
      <c r="G113" s="23"/>
      <c r="I113" s="5"/>
      <c r="J113" s="7" t="s">
        <v>8</v>
      </c>
      <c r="K113" s="6"/>
      <c r="L113" s="6" t="s">
        <v>8</v>
      </c>
      <c r="M113" s="6"/>
    </row>
    <row r="114" spans="1:13" ht="15">
      <c r="A114" s="22"/>
      <c r="B114" s="22">
        <f>IF(A114="","",VLOOKUP(A114,'WS Hcap'!$B$4:$D$156,3))</f>
      </c>
      <c r="C114" s="22"/>
      <c r="D114" s="37">
        <f>IF(A114="","",VLOOKUP(A114,'WS Hcap'!$B$4:$D$156,2))</f>
      </c>
      <c r="E114" s="6"/>
      <c r="F114" s="23">
        <f>IF(A114="","",VLOOKUP(A114,'WS Hcap'!$B$4:$N$156,11))</f>
      </c>
      <c r="G114" s="23"/>
      <c r="I114" s="5"/>
      <c r="J114" s="7" t="s">
        <v>8</v>
      </c>
      <c r="K114" s="6"/>
      <c r="L114" s="6" t="s">
        <v>8</v>
      </c>
      <c r="M114" s="6"/>
    </row>
    <row r="115" spans="1:13" ht="15">
      <c r="A115" s="22"/>
      <c r="B115" s="22">
        <f>IF(A115="","",VLOOKUP(A115,'WS Hcap'!$B$4:$D$156,3))</f>
      </c>
      <c r="C115" s="22"/>
      <c r="D115" s="37">
        <f>IF(A115="","",VLOOKUP(A115,'WS Hcap'!$B$4:$D$156,2))</f>
      </c>
      <c r="E115" s="6"/>
      <c r="F115" s="23">
        <f>IF(A115="","",VLOOKUP(A115,'WS Hcap'!$B$4:$N$156,11))</f>
      </c>
      <c r="G115" s="23"/>
      <c r="I115" s="5"/>
      <c r="J115" s="7" t="s">
        <v>8</v>
      </c>
      <c r="K115" s="6"/>
      <c r="L115" s="6" t="s">
        <v>8</v>
      </c>
      <c r="M115" s="6"/>
    </row>
    <row r="116" spans="1:13" ht="15">
      <c r="A116" s="22"/>
      <c r="B116" s="22">
        <f>IF(A116="","",VLOOKUP(A116,'WS Hcap'!$B$4:$D$156,3))</f>
      </c>
      <c r="C116" s="22"/>
      <c r="D116" s="37">
        <f>IF(A116="","",VLOOKUP(A116,'WS Hcap'!$B$4:$D$156,2))</f>
      </c>
      <c r="E116" s="6"/>
      <c r="F116" s="23">
        <f>IF(A116="","",VLOOKUP(A116,'WS Hcap'!$B$4:$N$156,11))</f>
      </c>
      <c r="G116" s="23"/>
      <c r="I116" s="5"/>
      <c r="J116" s="7" t="s">
        <v>8</v>
      </c>
      <c r="K116" s="6"/>
      <c r="L116" s="6" t="s">
        <v>8</v>
      </c>
      <c r="M116" s="6"/>
    </row>
    <row r="117" spans="1:13" ht="15">
      <c r="A117" s="22"/>
      <c r="B117" s="22">
        <f>IF(A117="","",VLOOKUP(A117,'WS Hcap'!$B$4:$D$156,3))</f>
      </c>
      <c r="C117" s="22"/>
      <c r="D117" s="37">
        <f>IF(A117="","",VLOOKUP(A117,'WS Hcap'!$B$4:$D$156,2))</f>
      </c>
      <c r="E117" s="6"/>
      <c r="F117" s="23">
        <f>IF(A117="","",VLOOKUP(A117,'WS Hcap'!$B$4:$N$156,11))</f>
      </c>
      <c r="G117" s="23"/>
      <c r="I117" s="5"/>
      <c r="J117" s="7" t="s">
        <v>8</v>
      </c>
      <c r="K117" s="6"/>
      <c r="L117" s="6" t="s">
        <v>8</v>
      </c>
      <c r="M117" s="6"/>
    </row>
    <row r="118" spans="1:13" ht="15">
      <c r="A118" s="22"/>
      <c r="B118" s="22">
        <f>IF(A118="","",VLOOKUP(A118,'WS Hcap'!$B$4:$D$156,3))</f>
      </c>
      <c r="C118" s="22"/>
      <c r="D118" s="37">
        <f>IF(A118="","",VLOOKUP(A118,'WS Hcap'!$B$4:$D$156,2))</f>
      </c>
      <c r="E118" s="6"/>
      <c r="F118" s="23">
        <f>IF(A118="","",VLOOKUP(A118,'WS Hcap'!$B$4:$N$156,11))</f>
      </c>
      <c r="G118" s="23"/>
      <c r="I118" s="5"/>
      <c r="J118" s="7" t="s">
        <v>8</v>
      </c>
      <c r="K118" s="6"/>
      <c r="L118" s="6" t="s">
        <v>8</v>
      </c>
      <c r="M118" s="6"/>
    </row>
    <row r="119" spans="1:13" ht="15">
      <c r="A119" s="22"/>
      <c r="B119" s="22">
        <f>IF(A119="","",VLOOKUP(A119,'WS Hcap'!$B$4:$D$156,3))</f>
      </c>
      <c r="C119" s="22"/>
      <c r="D119" s="37">
        <f>IF(A119="","",VLOOKUP(A119,'WS Hcap'!$B$4:$D$156,2))</f>
      </c>
      <c r="E119" s="6"/>
      <c r="F119" s="23">
        <f>IF(A119="","",VLOOKUP(A119,'WS Hcap'!$B$4:$N$156,11))</f>
      </c>
      <c r="G119" s="23"/>
      <c r="I119" s="5"/>
      <c r="J119" s="7" t="s">
        <v>8</v>
      </c>
      <c r="K119" s="6"/>
      <c r="L119" s="6" t="s">
        <v>8</v>
      </c>
      <c r="M119" s="6"/>
    </row>
    <row r="120" spans="1:13" ht="15">
      <c r="A120" s="22"/>
      <c r="B120" s="22">
        <f>IF(A120="","",VLOOKUP(A120,'WS Hcap'!$B$4:$D$156,3))</f>
      </c>
      <c r="C120" s="22"/>
      <c r="D120" s="37">
        <f>IF(A120="","",VLOOKUP(A120,'WS Hcap'!$B$4:$D$156,2))</f>
      </c>
      <c r="E120" s="6"/>
      <c r="F120" s="23">
        <f>IF(A120="","",VLOOKUP(A120,'WS Hcap'!$B$4:$N$156,11))</f>
      </c>
      <c r="G120" s="23"/>
      <c r="I120" s="5"/>
      <c r="J120" s="7" t="s">
        <v>8</v>
      </c>
      <c r="K120" s="6"/>
      <c r="L120" s="6" t="s">
        <v>8</v>
      </c>
      <c r="M120" s="6"/>
    </row>
    <row r="121" spans="1:13" ht="15">
      <c r="A121" s="22"/>
      <c r="B121" s="22">
        <f>IF(A121="","",VLOOKUP(A121,'WS Hcap'!$B$4:$D$156,3))</f>
      </c>
      <c r="C121" s="22"/>
      <c r="D121" s="37">
        <f>IF(A121="","",VLOOKUP(A121,'WS Hcap'!$B$4:$D$156,2))</f>
      </c>
      <c r="E121" s="6"/>
      <c r="F121" s="23">
        <f>IF(A121="","",VLOOKUP(A121,'WS Hcap'!$B$4:$N$156,11))</f>
      </c>
      <c r="G121" s="23"/>
      <c r="I121" s="5"/>
      <c r="J121" s="7" t="s">
        <v>8</v>
      </c>
      <c r="K121" s="6"/>
      <c r="L121" s="6" t="s">
        <v>8</v>
      </c>
      <c r="M121" s="6"/>
    </row>
    <row r="122" spans="1:13" ht="15">
      <c r="A122" s="22"/>
      <c r="B122" s="22">
        <f>IF(A122="","",VLOOKUP(A122,'WS Hcap'!$B$4:$D$156,3))</f>
      </c>
      <c r="C122" s="22"/>
      <c r="D122" s="37">
        <f>IF(A122="","",VLOOKUP(A122,'WS Hcap'!$B$4:$D$156,2))</f>
      </c>
      <c r="E122" s="6"/>
      <c r="F122" s="23">
        <f>IF(A122="","",VLOOKUP(A122,'WS Hcap'!$B$4:$N$156,11))</f>
      </c>
      <c r="G122" s="23"/>
      <c r="I122" s="5"/>
      <c r="J122" s="7" t="s">
        <v>8</v>
      </c>
      <c r="K122" s="6"/>
      <c r="L122" s="6" t="s">
        <v>8</v>
      </c>
      <c r="M122" s="6"/>
    </row>
    <row r="123" spans="1:13" ht="15" customHeight="1">
      <c r="A123" s="22"/>
      <c r="B123" s="22">
        <f>IF(A123="","",VLOOKUP(A123,'WS Hcap'!$B$4:$D$156,3))</f>
      </c>
      <c r="C123" s="22"/>
      <c r="D123" s="37">
        <f>IF(A123="","",VLOOKUP(A123,'WS Hcap'!$B$4:$D$156,2))</f>
      </c>
      <c r="E123" s="6"/>
      <c r="F123" s="23">
        <f>IF(A123="","",VLOOKUP(A123,'WS Hcap'!$B$4:$N$156,11))</f>
      </c>
      <c r="G123" s="23"/>
      <c r="I123" s="5"/>
      <c r="J123" s="7" t="s">
        <v>8</v>
      </c>
      <c r="K123" s="6"/>
      <c r="L123" s="6" t="s">
        <v>8</v>
      </c>
      <c r="M123" s="6"/>
    </row>
    <row r="124" spans="1:13" ht="15" customHeight="1">
      <c r="A124" s="22"/>
      <c r="B124" s="22">
        <f>IF(A124="","",VLOOKUP(A124,'WS Hcap'!$B$4:$D$156,3))</f>
      </c>
      <c r="C124" s="22"/>
      <c r="D124" s="37">
        <f>IF(A124="","",VLOOKUP(A124,'WS Hcap'!$B$4:$D$156,2))</f>
      </c>
      <c r="E124" s="6"/>
      <c r="F124" s="23">
        <f>IF(A124="","",VLOOKUP(A124,'WS Hcap'!$B$4:$N$156,11))</f>
      </c>
      <c r="G124" s="23"/>
      <c r="I124" s="5"/>
      <c r="J124" s="7" t="s">
        <v>8</v>
      </c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82:A115 A5:A79">
    <cfRule type="duplicateValues" priority="2" dxfId="0" stopIfTrue="1">
      <formula>AND(COUNTIF($A$82:$A$115,A5)+COUNTIF($A$5:$A$79,A5)&gt;1,NOT(ISBLANK(A5)))</formula>
    </cfRule>
  </conditionalFormatting>
  <conditionalFormatting sqref="A77:A78 A5:A72">
    <cfRule type="duplicateValues" priority="1" dxfId="0" stopIfTrue="1">
      <formula>AND(COUNTIF($A$77:$A$78,A5)+COUNTIF($A$5:$A$72,A5)&gt;1,NOT(ISBLANK(A5)))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221</v>
      </c>
      <c r="B1" s="4"/>
      <c r="C1" s="16"/>
      <c r="D1" s="16"/>
      <c r="E1" s="16"/>
      <c r="F1" s="16"/>
      <c r="G1" s="16"/>
      <c r="H1" s="16"/>
      <c r="K1" s="3"/>
    </row>
    <row r="2" spans="1:24" ht="20.25" customHeight="1">
      <c r="A2" s="4"/>
      <c r="B2" s="4"/>
      <c r="C2" s="16"/>
      <c r="D2" s="16"/>
      <c r="E2" s="16"/>
      <c r="F2" s="16"/>
      <c r="G2" s="16"/>
      <c r="H2" s="16"/>
      <c r="J2" s="241" t="s">
        <v>20</v>
      </c>
      <c r="K2" s="241"/>
      <c r="L2" s="241"/>
      <c r="R2" s="241" t="s">
        <v>161</v>
      </c>
      <c r="S2" s="241"/>
      <c r="T2" s="241"/>
      <c r="U2" s="241"/>
      <c r="V2" s="241"/>
      <c r="W2" s="241"/>
      <c r="X2" s="241"/>
    </row>
    <row r="3" spans="1:13" ht="15" customHeight="1">
      <c r="A3" s="24" t="s">
        <v>1</v>
      </c>
      <c r="B3" s="24" t="s">
        <v>18</v>
      </c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</row>
    <row r="4" spans="1:23" ht="15" customHeight="1" thickBot="1">
      <c r="A4" s="24" t="s">
        <v>2</v>
      </c>
      <c r="B4" s="24" t="s">
        <v>19</v>
      </c>
      <c r="C4" s="24" t="s">
        <v>3</v>
      </c>
      <c r="D4" s="27" t="s">
        <v>4</v>
      </c>
      <c r="E4" s="24" t="s">
        <v>5</v>
      </c>
      <c r="F4" s="24" t="s">
        <v>6</v>
      </c>
      <c r="G4" s="24" t="s">
        <v>7</v>
      </c>
      <c r="H4" s="25"/>
      <c r="I4" s="24" t="s">
        <v>3</v>
      </c>
      <c r="J4" s="27" t="s">
        <v>4</v>
      </c>
      <c r="K4" s="24" t="s">
        <v>5</v>
      </c>
      <c r="L4" s="24" t="s">
        <v>6</v>
      </c>
      <c r="M4" s="24" t="s">
        <v>7</v>
      </c>
      <c r="S4" s="128">
        <v>1</v>
      </c>
      <c r="T4" s="128">
        <v>2</v>
      </c>
      <c r="U4" s="128">
        <v>3</v>
      </c>
      <c r="V4" s="128">
        <v>4</v>
      </c>
      <c r="W4" s="127"/>
    </row>
    <row r="5" spans="1:24" ht="15" customHeight="1" thickTop="1">
      <c r="A5" s="198"/>
      <c r="B5" s="22">
        <f>IF(A5="","",VLOOKUP(A5,'WS Hcap'!$B$4:$D$156,3))</f>
      </c>
      <c r="C5" s="22">
        <v>1</v>
      </c>
      <c r="D5" s="37">
        <f>IF(A5="","",VLOOKUP(A5,'WS Hcap'!$B$4:$D$156,2))</f>
      </c>
      <c r="E5" s="197"/>
      <c r="F5" s="23">
        <f>IF(A5="","",VLOOKUP(A5,'WS Hcap'!$B$4:$N$156,13))</f>
      </c>
      <c r="G5" s="133" t="e">
        <f>E5-F5</f>
        <v>#VALUE!</v>
      </c>
      <c r="H5" s="7"/>
      <c r="I5" s="5">
        <v>1</v>
      </c>
      <c r="J5" s="21"/>
      <c r="K5" s="23"/>
      <c r="L5" s="23"/>
      <c r="M5" s="23"/>
      <c r="R5" s="218" t="s">
        <v>52</v>
      </c>
      <c r="W5" s="127"/>
      <c r="X5" s="46"/>
    </row>
    <row r="6" spans="1:24" ht="15" customHeight="1">
      <c r="A6" s="198"/>
      <c r="B6" s="22">
        <f>IF(A6="","",VLOOKUP(A6,'WS Hcap'!$B$4:$D$156,3))</f>
      </c>
      <c r="C6" s="5">
        <v>2</v>
      </c>
      <c r="D6" s="37">
        <f>IF(A6="","",VLOOKUP(A6,'WS Hcap'!$B$4:$D$156,2))</f>
      </c>
      <c r="E6" s="197"/>
      <c r="F6" s="23">
        <f>IF(A6="","",VLOOKUP(A6,'WS Hcap'!$B$4:$N$156,13))</f>
      </c>
      <c r="G6" s="133" t="e">
        <f aca="true" t="shared" si="0" ref="G6:G69">E6-F6</f>
        <v>#VALUE!</v>
      </c>
      <c r="H6" s="7"/>
      <c r="I6" s="5">
        <v>2</v>
      </c>
      <c r="J6" s="7"/>
      <c r="K6" s="6"/>
      <c r="L6" s="6"/>
      <c r="M6" s="6"/>
      <c r="R6" s="219" t="s">
        <v>78</v>
      </c>
      <c r="W6" s="127"/>
      <c r="X6" s="46"/>
    </row>
    <row r="7" spans="1:24" ht="15" customHeight="1">
      <c r="A7" s="198"/>
      <c r="B7" s="22">
        <f>IF(A7="","",VLOOKUP(A7,'WS Hcap'!$B$4:$D$156,3))</f>
      </c>
      <c r="C7" s="22">
        <v>3</v>
      </c>
      <c r="D7" s="37">
        <f>IF(A7="","",VLOOKUP(A7,'WS Hcap'!$B$4:$D$156,2))</f>
      </c>
      <c r="E7" s="197"/>
      <c r="F7" s="23">
        <f>IF(A7="","",VLOOKUP(A7,'WS Hcap'!$B$4:$N$156,13))</f>
      </c>
      <c r="G7" s="133" t="e">
        <f t="shared" si="0"/>
        <v>#VALUE!</v>
      </c>
      <c r="H7" s="7"/>
      <c r="I7" s="5">
        <v>3</v>
      </c>
      <c r="J7" s="7"/>
      <c r="K7" s="6"/>
      <c r="L7" s="6"/>
      <c r="M7" s="6"/>
      <c r="R7" s="219" t="s">
        <v>64</v>
      </c>
      <c r="W7" s="127"/>
      <c r="X7" s="46"/>
    </row>
    <row r="8" spans="1:24" ht="15" customHeight="1">
      <c r="A8" s="198"/>
      <c r="B8" s="22">
        <f>IF(A8="","",VLOOKUP(A8,'WS Hcap'!$B$4:$D$156,3))</f>
      </c>
      <c r="C8" s="22">
        <v>4</v>
      </c>
      <c r="D8" s="37">
        <f>IF(A8="","",VLOOKUP(A8,'WS Hcap'!$B$4:$D$156,2))</f>
      </c>
      <c r="E8" s="197"/>
      <c r="F8" s="23">
        <f>IF(A8="","",VLOOKUP(A8,'WS Hcap'!$B$4:$N$156,13))</f>
      </c>
      <c r="G8" s="133" t="e">
        <f t="shared" si="0"/>
        <v>#VALUE!</v>
      </c>
      <c r="H8" s="7"/>
      <c r="I8" s="5">
        <v>4</v>
      </c>
      <c r="J8" s="21"/>
      <c r="K8" s="23"/>
      <c r="L8" s="23"/>
      <c r="M8" s="23"/>
      <c r="R8" s="219" t="s">
        <v>241</v>
      </c>
      <c r="W8" s="127"/>
      <c r="X8" s="46"/>
    </row>
    <row r="9" spans="1:24" ht="15" customHeight="1">
      <c r="A9" s="198"/>
      <c r="B9" s="22">
        <f>IF(A9="","",VLOOKUP(A9,'WS Hcap'!$B$4:$D$156,3))</f>
      </c>
      <c r="C9" s="5">
        <v>5</v>
      </c>
      <c r="D9" s="37">
        <f>IF(A9="","",VLOOKUP(A9,'WS Hcap'!$B$4:$D$156,2))</f>
      </c>
      <c r="E9" s="197"/>
      <c r="F9" s="23">
        <f>IF(A9="","",VLOOKUP(A9,'WS Hcap'!$B$4:$N$156,13))</f>
      </c>
      <c r="G9" s="133" t="e">
        <f t="shared" si="0"/>
        <v>#VALUE!</v>
      </c>
      <c r="H9" s="7"/>
      <c r="I9" s="5">
        <v>5</v>
      </c>
      <c r="J9" s="7"/>
      <c r="K9" s="6"/>
      <c r="L9" s="6"/>
      <c r="M9" s="6"/>
      <c r="R9" s="219" t="s">
        <v>51</v>
      </c>
      <c r="W9" s="127"/>
      <c r="X9" s="46"/>
    </row>
    <row r="10" spans="1:24" ht="15" customHeight="1">
      <c r="A10" s="198"/>
      <c r="B10" s="22">
        <f>IF(A10="","",VLOOKUP(A10,'WS Hcap'!$B$4:$D$156,3))</f>
      </c>
      <c r="C10" s="22">
        <v>6</v>
      </c>
      <c r="D10" s="37">
        <f>IF(A10="","",VLOOKUP(A10,'WS Hcap'!$B$4:$D$156,2))</f>
      </c>
      <c r="E10" s="197"/>
      <c r="F10" s="23">
        <f>IF(A10="","",VLOOKUP(A10,'WS Hcap'!$B$4:$N$156,13))</f>
      </c>
      <c r="G10" s="133" t="e">
        <f t="shared" si="0"/>
        <v>#VALUE!</v>
      </c>
      <c r="H10" s="7"/>
      <c r="I10" s="5">
        <v>6</v>
      </c>
      <c r="J10" s="21"/>
      <c r="K10" s="23"/>
      <c r="L10" s="23"/>
      <c r="M10" s="23"/>
      <c r="R10" s="220" t="s">
        <v>147</v>
      </c>
      <c r="W10" s="127"/>
      <c r="X10" s="46"/>
    </row>
    <row r="11" spans="1:24" ht="15" customHeight="1">
      <c r="A11" s="198"/>
      <c r="B11" s="22">
        <f>IF(A11="","",VLOOKUP(A11,'WS Hcap'!$B$4:$D$156,3))</f>
      </c>
      <c r="C11" s="22">
        <v>7</v>
      </c>
      <c r="D11" s="37">
        <f>IF(A11="","",VLOOKUP(A11,'WS Hcap'!$B$4:$D$156,2))</f>
      </c>
      <c r="E11" s="197"/>
      <c r="F11" s="23">
        <f>IF(A11="","",VLOOKUP(A11,'WS Hcap'!$B$4:$N$156,13))</f>
      </c>
      <c r="G11" s="133" t="e">
        <f t="shared" si="0"/>
        <v>#VALUE!</v>
      </c>
      <c r="H11" s="7"/>
      <c r="I11" s="5">
        <v>7</v>
      </c>
      <c r="J11" s="7"/>
      <c r="K11" s="6"/>
      <c r="L11" s="6"/>
      <c r="M11" s="6"/>
      <c r="R11" s="219" t="s">
        <v>102</v>
      </c>
      <c r="W11" s="127"/>
      <c r="X11" s="46"/>
    </row>
    <row r="12" spans="1:24" ht="15" customHeight="1">
      <c r="A12" s="198"/>
      <c r="B12" s="22">
        <f>IF(A12="","",VLOOKUP(A12,'WS Hcap'!$B$4:$D$156,3))</f>
      </c>
      <c r="C12" s="5">
        <v>8</v>
      </c>
      <c r="D12" s="37">
        <f>IF(A12="","",VLOOKUP(A12,'WS Hcap'!$B$4:$D$156,2))</f>
      </c>
      <c r="E12" s="197"/>
      <c r="F12" s="23">
        <f>IF(A12="","",VLOOKUP(A12,'WS Hcap'!$B$4:$N$156,13))</f>
      </c>
      <c r="G12" s="133" t="e">
        <f t="shared" si="0"/>
        <v>#VALUE!</v>
      </c>
      <c r="H12" s="7"/>
      <c r="I12" s="5">
        <v>8</v>
      </c>
      <c r="J12" s="21"/>
      <c r="K12" s="23"/>
      <c r="L12" s="23"/>
      <c r="M12" s="23"/>
      <c r="R12" s="219" t="s">
        <v>123</v>
      </c>
      <c r="W12" s="127"/>
      <c r="X12" s="46"/>
    </row>
    <row r="13" spans="1:24" ht="15" customHeight="1">
      <c r="A13" s="198"/>
      <c r="B13" s="22">
        <f>IF(A13="","",VLOOKUP(A13,'WS Hcap'!$B$4:$D$156,3))</f>
      </c>
      <c r="C13" s="22">
        <v>9</v>
      </c>
      <c r="D13" s="37">
        <f>IF(A13="","",VLOOKUP(A13,'WS Hcap'!$B$4:$D$156,2))</f>
      </c>
      <c r="E13" s="197"/>
      <c r="F13" s="23">
        <f>IF(A13="","",VLOOKUP(A13,'WS Hcap'!$B$4:$N$156,13))</f>
      </c>
      <c r="G13" s="133" t="e">
        <f t="shared" si="0"/>
        <v>#VALUE!</v>
      </c>
      <c r="H13" s="7"/>
      <c r="I13" s="5">
        <v>9</v>
      </c>
      <c r="J13" s="7"/>
      <c r="K13" s="6"/>
      <c r="L13" s="6"/>
      <c r="M13" s="6"/>
      <c r="R13" s="219" t="s">
        <v>91</v>
      </c>
      <c r="W13" s="127"/>
      <c r="X13" s="46"/>
    </row>
    <row r="14" spans="1:24" ht="15" customHeight="1">
      <c r="A14" s="198"/>
      <c r="B14" s="22">
        <f>IF(A14="","",VLOOKUP(A14,'WS Hcap'!$B$4:$D$156,3))</f>
      </c>
      <c r="C14" s="22">
        <v>10</v>
      </c>
      <c r="D14" s="37">
        <f>IF(A14="","",VLOOKUP(A14,'WS Hcap'!$B$4:$D$156,2))</f>
      </c>
      <c r="E14" s="197"/>
      <c r="F14" s="23">
        <f>IF(A14="","",VLOOKUP(A14,'WS Hcap'!$B$4:$N$156,13))</f>
      </c>
      <c r="G14" s="133" t="e">
        <f t="shared" si="0"/>
        <v>#VALUE!</v>
      </c>
      <c r="H14" s="7"/>
      <c r="I14" s="5">
        <v>10</v>
      </c>
      <c r="J14" s="7"/>
      <c r="K14" s="6"/>
      <c r="L14" s="6"/>
      <c r="M14" s="6"/>
      <c r="R14" s="219" t="s">
        <v>54</v>
      </c>
      <c r="W14" s="127"/>
      <c r="X14" s="46"/>
    </row>
    <row r="15" spans="1:24" ht="15" customHeight="1">
      <c r="A15" s="198"/>
      <c r="B15" s="22">
        <f>IF(A15="","",VLOOKUP(A15,'WS Hcap'!$B$4:$D$156,3))</f>
      </c>
      <c r="C15" s="5">
        <v>11</v>
      </c>
      <c r="D15" s="37">
        <f>IF(A15="","",VLOOKUP(A15,'WS Hcap'!$B$4:$D$156,2))</f>
      </c>
      <c r="E15" s="197"/>
      <c r="F15" s="23">
        <f>IF(A15="","",VLOOKUP(A15,'WS Hcap'!$B$4:$N$156,13))</f>
      </c>
      <c r="G15" s="133" t="e">
        <f t="shared" si="0"/>
        <v>#VALUE!</v>
      </c>
      <c r="H15" s="7"/>
      <c r="I15" s="5">
        <v>11</v>
      </c>
      <c r="J15" s="7"/>
      <c r="K15" s="6"/>
      <c r="L15" s="6"/>
      <c r="M15" s="6"/>
      <c r="R15" s="219" t="s">
        <v>124</v>
      </c>
      <c r="W15" s="127"/>
      <c r="X15" s="46"/>
    </row>
    <row r="16" spans="1:24" ht="15" customHeight="1">
      <c r="A16" s="198"/>
      <c r="B16" s="22">
        <f>IF(A16="","",VLOOKUP(A16,'WS Hcap'!$B$4:$D$156,3))</f>
      </c>
      <c r="C16" s="22">
        <v>12</v>
      </c>
      <c r="D16" s="37">
        <f>IF(A16="","",VLOOKUP(A16,'WS Hcap'!$B$4:$D$156,2))</f>
      </c>
      <c r="E16" s="197"/>
      <c r="F16" s="23">
        <f>IF(A16="","",VLOOKUP(A16,'WS Hcap'!$B$4:$N$156,13))</f>
      </c>
      <c r="G16" s="133" t="e">
        <f t="shared" si="0"/>
        <v>#VALUE!</v>
      </c>
      <c r="H16" s="7"/>
      <c r="I16" s="5">
        <v>12</v>
      </c>
      <c r="J16" s="21"/>
      <c r="K16" s="23"/>
      <c r="L16" s="23"/>
      <c r="M16" s="23"/>
      <c r="R16" s="219" t="s">
        <v>128</v>
      </c>
      <c r="W16" s="127"/>
      <c r="X16" s="46"/>
    </row>
    <row r="17" spans="1:24" ht="15" customHeight="1">
      <c r="A17" s="198"/>
      <c r="B17" s="22">
        <f>IF(A17="","",VLOOKUP(A17,'WS Hcap'!$B$4:$D$156,3))</f>
      </c>
      <c r="C17" s="22">
        <v>13</v>
      </c>
      <c r="D17" s="37">
        <f>IF(A17="","",VLOOKUP(A17,'WS Hcap'!$B$4:$D$156,2))</f>
      </c>
      <c r="E17" s="197"/>
      <c r="F17" s="23">
        <f>IF(A17="","",VLOOKUP(A17,'WS Hcap'!$B$4:$N$156,13))</f>
      </c>
      <c r="G17" s="133" t="e">
        <f t="shared" si="0"/>
        <v>#VALUE!</v>
      </c>
      <c r="H17" s="7"/>
      <c r="I17" s="5">
        <v>13</v>
      </c>
      <c r="J17" s="7"/>
      <c r="K17" s="6"/>
      <c r="L17" s="6"/>
      <c r="M17" s="6"/>
      <c r="R17" s="219" t="s">
        <v>101</v>
      </c>
      <c r="W17" s="127"/>
      <c r="X17" s="46"/>
    </row>
    <row r="18" spans="1:24" ht="15" customHeight="1">
      <c r="A18" s="198"/>
      <c r="B18" s="22">
        <f>IF(A18="","",VLOOKUP(A18,'WS Hcap'!$B$4:$D$156,3))</f>
      </c>
      <c r="C18" s="5">
        <v>14</v>
      </c>
      <c r="D18" s="37">
        <f>IF(A18="","",VLOOKUP(A18,'WS Hcap'!$B$4:$D$156,2))</f>
      </c>
      <c r="E18" s="197"/>
      <c r="F18" s="23">
        <f>IF(A18="","",VLOOKUP(A18,'WS Hcap'!$B$4:$N$156,13))</f>
      </c>
      <c r="G18" s="133" t="e">
        <f t="shared" si="0"/>
        <v>#VALUE!</v>
      </c>
      <c r="H18" s="7"/>
      <c r="I18" s="5">
        <v>14</v>
      </c>
      <c r="J18" s="7"/>
      <c r="K18" s="6"/>
      <c r="L18" s="6"/>
      <c r="M18" s="6"/>
      <c r="R18" s="220" t="s">
        <v>246</v>
      </c>
      <c r="W18" s="127"/>
      <c r="X18" s="46"/>
    </row>
    <row r="19" spans="1:24" ht="15" customHeight="1">
      <c r="A19" s="198"/>
      <c r="B19" s="22">
        <f>IF(A19="","",VLOOKUP(A19,'WS Hcap'!$B$4:$D$156,3))</f>
      </c>
      <c r="C19" s="22">
        <v>15</v>
      </c>
      <c r="D19" s="37">
        <f>IF(A19="","",VLOOKUP(A19,'WS Hcap'!$B$4:$D$156,2))</f>
      </c>
      <c r="E19" s="197"/>
      <c r="F19" s="23">
        <f>IF(A19="","",VLOOKUP(A19,'WS Hcap'!$B$4:$N$156,13))</f>
      </c>
      <c r="G19" s="133" t="e">
        <f t="shared" si="0"/>
        <v>#VALUE!</v>
      </c>
      <c r="H19" s="7"/>
      <c r="I19" s="5">
        <v>15</v>
      </c>
      <c r="J19" s="21"/>
      <c r="K19" s="23"/>
      <c r="L19" s="23"/>
      <c r="M19" s="23"/>
      <c r="R19" s="219" t="s">
        <v>207</v>
      </c>
      <c r="W19" s="127"/>
      <c r="X19" s="46"/>
    </row>
    <row r="20" spans="1:24" ht="15" customHeight="1">
      <c r="A20" s="198"/>
      <c r="B20" s="22">
        <f>IF(A20="","",VLOOKUP(A20,'WS Hcap'!$B$4:$D$156,3))</f>
      </c>
      <c r="C20" s="22">
        <v>16</v>
      </c>
      <c r="D20" s="37">
        <f>IF(A20="","",VLOOKUP(A20,'WS Hcap'!$B$4:$D$156,2))</f>
      </c>
      <c r="E20" s="197"/>
      <c r="F20" s="23">
        <f>IF(A20="","",VLOOKUP(A20,'WS Hcap'!$B$4:$N$156,13))</f>
      </c>
      <c r="G20" s="133" t="e">
        <f t="shared" si="0"/>
        <v>#VALUE!</v>
      </c>
      <c r="H20" s="7"/>
      <c r="I20" s="5">
        <v>16</v>
      </c>
      <c r="J20" s="7"/>
      <c r="K20" s="6"/>
      <c r="L20" s="6"/>
      <c r="M20" s="6"/>
      <c r="R20" s="219" t="s">
        <v>80</v>
      </c>
      <c r="W20" s="127"/>
      <c r="X20" s="46"/>
    </row>
    <row r="21" spans="1:24" ht="15" customHeight="1">
      <c r="A21" s="198"/>
      <c r="B21" s="22">
        <f>IF(A21="","",VLOOKUP(A21,'WS Hcap'!$B$4:$D$156,3))</f>
      </c>
      <c r="C21" s="5">
        <v>17</v>
      </c>
      <c r="D21" s="37">
        <f>IF(A21="","",VLOOKUP(A21,'WS Hcap'!$B$4:$D$156,2))</f>
      </c>
      <c r="E21" s="197"/>
      <c r="F21" s="23">
        <f>IF(A21="","",VLOOKUP(A21,'WS Hcap'!$B$4:$N$156,13))</f>
      </c>
      <c r="G21" s="133" t="e">
        <f t="shared" si="0"/>
        <v>#VALUE!</v>
      </c>
      <c r="H21" s="7"/>
      <c r="I21" s="5">
        <v>17</v>
      </c>
      <c r="J21" s="21"/>
      <c r="K21" s="23"/>
      <c r="L21" s="23"/>
      <c r="M21" s="23"/>
      <c r="R21" s="219" t="s">
        <v>81</v>
      </c>
      <c r="W21" s="127"/>
      <c r="X21" s="46"/>
    </row>
    <row r="22" spans="1:24" ht="15" customHeight="1">
      <c r="A22" s="198"/>
      <c r="B22" s="22">
        <f>IF(A22="","",VLOOKUP(A22,'WS Hcap'!$B$4:$D$156,3))</f>
      </c>
      <c r="C22" s="22">
        <v>18</v>
      </c>
      <c r="D22" s="37">
        <f>IF(A22="","",VLOOKUP(A22,'WS Hcap'!$B$4:$D$156,2))</f>
      </c>
      <c r="E22" s="197"/>
      <c r="F22" s="23">
        <f>IF(A22="","",VLOOKUP(A22,'WS Hcap'!$B$4:$N$156,13))</f>
      </c>
      <c r="G22" s="133" t="e">
        <f t="shared" si="0"/>
        <v>#VALUE!</v>
      </c>
      <c r="H22" s="7"/>
      <c r="I22" s="5">
        <v>18</v>
      </c>
      <c r="J22" s="21"/>
      <c r="K22" s="23"/>
      <c r="L22" s="23"/>
      <c r="M22" s="23"/>
      <c r="R22" s="219" t="s">
        <v>99</v>
      </c>
      <c r="W22" s="127"/>
      <c r="X22" s="46"/>
    </row>
    <row r="23" spans="1:24" ht="15" customHeight="1">
      <c r="A23" s="198"/>
      <c r="B23" s="22">
        <f>IF(A23="","",VLOOKUP(A23,'WS Hcap'!$B$4:$D$156,3))</f>
      </c>
      <c r="C23" s="22">
        <v>19</v>
      </c>
      <c r="D23" s="37">
        <f>IF(A23="","",VLOOKUP(A23,'WS Hcap'!$B$4:$D$156,2))</f>
      </c>
      <c r="E23" s="197"/>
      <c r="F23" s="23">
        <f>IF(A23="","",VLOOKUP(A23,'WS Hcap'!$B$4:$N$156,13))</f>
      </c>
      <c r="G23" s="133" t="e">
        <f t="shared" si="0"/>
        <v>#VALUE!</v>
      </c>
      <c r="H23" s="7"/>
      <c r="I23" s="5">
        <v>19</v>
      </c>
      <c r="J23" s="21"/>
      <c r="K23" s="23"/>
      <c r="L23" s="23"/>
      <c r="M23" s="23"/>
      <c r="R23" s="219" t="s">
        <v>203</v>
      </c>
      <c r="W23" s="127"/>
      <c r="X23" s="46"/>
    </row>
    <row r="24" spans="1:24" ht="15" customHeight="1">
      <c r="A24" s="198"/>
      <c r="B24" s="22">
        <f>IF(A24="","",VLOOKUP(A24,'WS Hcap'!$B$4:$D$156,3))</f>
      </c>
      <c r="C24" s="5">
        <v>20</v>
      </c>
      <c r="D24" s="37">
        <f>IF(A24="","",VLOOKUP(A24,'WS Hcap'!$B$4:$D$156,2))</f>
      </c>
      <c r="E24" s="197"/>
      <c r="F24" s="23">
        <f>IF(A24="","",VLOOKUP(A24,'WS Hcap'!$B$4:$N$156,13))</f>
      </c>
      <c r="G24" s="133" t="e">
        <f t="shared" si="0"/>
        <v>#VALUE!</v>
      </c>
      <c r="H24" s="7"/>
      <c r="I24" s="5">
        <v>20</v>
      </c>
      <c r="J24" s="7"/>
      <c r="K24" s="6"/>
      <c r="L24" s="6"/>
      <c r="M24" s="6"/>
      <c r="R24" s="219" t="s">
        <v>82</v>
      </c>
      <c r="W24" s="127"/>
      <c r="X24" s="46"/>
    </row>
    <row r="25" spans="1:24" ht="15" customHeight="1">
      <c r="A25" s="198"/>
      <c r="B25" s="22">
        <f>IF(A25="","",VLOOKUP(A25,'WS Hcap'!$B$4:$D$156,3))</f>
      </c>
      <c r="C25" s="22">
        <v>21</v>
      </c>
      <c r="D25" s="37">
        <f>IF(A25="","",VLOOKUP(A25,'WS Hcap'!$B$4:$D$156,2))</f>
      </c>
      <c r="E25" s="197"/>
      <c r="F25" s="23">
        <f>IF(A25="","",VLOOKUP(A25,'WS Hcap'!$B$4:$N$156,13))</f>
      </c>
      <c r="G25" s="133" t="e">
        <f t="shared" si="0"/>
        <v>#VALUE!</v>
      </c>
      <c r="H25" s="7"/>
      <c r="I25" s="5">
        <v>21</v>
      </c>
      <c r="J25" s="7"/>
      <c r="K25" s="6"/>
      <c r="L25" s="6"/>
      <c r="M25" s="6"/>
      <c r="R25" s="219" t="s">
        <v>83</v>
      </c>
      <c r="W25" s="127"/>
      <c r="X25" s="46"/>
    </row>
    <row r="26" spans="1:24" ht="15" customHeight="1" thickBot="1">
      <c r="A26" s="198"/>
      <c r="B26" s="22">
        <f>IF(A26="","",VLOOKUP(A26,'WS Hcap'!$B$4:$D$156,3))</f>
      </c>
      <c r="C26" s="22">
        <v>22</v>
      </c>
      <c r="D26" s="37">
        <f>IF(A26="","",VLOOKUP(A26,'WS Hcap'!$B$4:$D$156,2))</f>
      </c>
      <c r="E26" s="197"/>
      <c r="F26" s="23">
        <f>IF(A26="","",VLOOKUP(A26,'WS Hcap'!$B$4:$N$156,13))</f>
      </c>
      <c r="G26" s="133" t="e">
        <f t="shared" si="0"/>
        <v>#VALUE!</v>
      </c>
      <c r="H26" s="7"/>
      <c r="I26" s="5">
        <v>22</v>
      </c>
      <c r="J26" s="7"/>
      <c r="K26" s="6"/>
      <c r="L26" s="6"/>
      <c r="M26" s="6"/>
      <c r="R26" s="221" t="s">
        <v>100</v>
      </c>
      <c r="W26" s="127"/>
      <c r="X26" s="46"/>
    </row>
    <row r="27" spans="1:13" ht="15" customHeight="1" thickTop="1">
      <c r="A27" s="198"/>
      <c r="B27" s="22">
        <f>IF(A27="","",VLOOKUP(A27,'WS Hcap'!$B$4:$D$156,3))</f>
      </c>
      <c r="C27" s="5">
        <v>23</v>
      </c>
      <c r="D27" s="37">
        <f>IF(A27="","",VLOOKUP(A27,'WS Hcap'!$B$4:$D$156,2))</f>
      </c>
      <c r="E27" s="197"/>
      <c r="F27" s="23">
        <f>IF(A27="","",VLOOKUP(A27,'WS Hcap'!$B$4:$N$156,13))</f>
      </c>
      <c r="G27" s="133" t="e">
        <f t="shared" si="0"/>
        <v>#VALUE!</v>
      </c>
      <c r="H27" s="7"/>
      <c r="I27" s="5">
        <v>23</v>
      </c>
      <c r="J27" s="21"/>
      <c r="K27" s="23"/>
      <c r="L27" s="23"/>
      <c r="M27" s="23"/>
    </row>
    <row r="28" spans="1:13" ht="15" customHeight="1">
      <c r="A28" s="198"/>
      <c r="B28" s="22">
        <f>IF(A28="","",VLOOKUP(A28,'WS Hcap'!$B$4:$D$156,3))</f>
      </c>
      <c r="C28" s="22">
        <v>24</v>
      </c>
      <c r="D28" s="37">
        <f>IF(A28="","",VLOOKUP(A28,'WS Hcap'!$B$4:$D$156,2))</f>
      </c>
      <c r="E28" s="197"/>
      <c r="F28" s="23">
        <f>IF(A28="","",VLOOKUP(A28,'WS Hcap'!$B$4:$N$156,13))</f>
      </c>
      <c r="G28" s="133" t="e">
        <f t="shared" si="0"/>
        <v>#VALUE!</v>
      </c>
      <c r="H28" s="7"/>
      <c r="I28" s="5">
        <v>24</v>
      </c>
      <c r="J28" s="21"/>
      <c r="K28" s="23"/>
      <c r="L28" s="23"/>
      <c r="M28" s="23"/>
    </row>
    <row r="29" spans="1:13" ht="15" customHeight="1">
      <c r="A29" s="198"/>
      <c r="B29" s="22">
        <f>IF(A29="","",VLOOKUP(A29,'WS Hcap'!$B$4:$D$156,3))</f>
      </c>
      <c r="C29" s="22">
        <v>25</v>
      </c>
      <c r="D29" s="37">
        <f>IF(A29="","",VLOOKUP(A29,'WS Hcap'!$B$4:$D$156,2))</f>
      </c>
      <c r="E29" s="197"/>
      <c r="F29" s="23">
        <f>IF(A29="","",VLOOKUP(A29,'WS Hcap'!$B$4:$N$156,13))</f>
      </c>
      <c r="G29" s="133" t="e">
        <f t="shared" si="0"/>
        <v>#VALUE!</v>
      </c>
      <c r="H29" s="7"/>
      <c r="I29" s="5">
        <v>25</v>
      </c>
      <c r="J29" s="21"/>
      <c r="K29" s="23"/>
      <c r="L29" s="23"/>
      <c r="M29" s="23"/>
    </row>
    <row r="30" spans="1:13" ht="15" customHeight="1">
      <c r="A30" s="198"/>
      <c r="B30" s="22">
        <f>IF(A30="","",VLOOKUP(A30,'WS Hcap'!$B$4:$D$156,3))</f>
      </c>
      <c r="C30" s="5">
        <v>26</v>
      </c>
      <c r="D30" s="37">
        <f>IF(A30="","",VLOOKUP(A30,'WS Hcap'!$B$4:$D$156,2))</f>
      </c>
      <c r="E30" s="197"/>
      <c r="F30" s="23">
        <f>IF(A30="","",VLOOKUP(A30,'WS Hcap'!$B$4:$N$156,13))</f>
      </c>
      <c r="G30" s="133" t="e">
        <f t="shared" si="0"/>
        <v>#VALUE!</v>
      </c>
      <c r="H30" s="7"/>
      <c r="I30" s="5">
        <v>26</v>
      </c>
      <c r="J30" s="21"/>
      <c r="K30" s="23"/>
      <c r="L30" s="23"/>
      <c r="M30" s="23"/>
    </row>
    <row r="31" spans="1:13" ht="15" customHeight="1">
      <c r="A31" s="198"/>
      <c r="B31" s="22">
        <f>IF(A31="","",VLOOKUP(A31,'WS Hcap'!$B$4:$D$156,3))</f>
      </c>
      <c r="C31" s="22">
        <v>27</v>
      </c>
      <c r="D31" s="37">
        <f>IF(A31="","",VLOOKUP(A31,'WS Hcap'!$B$4:$D$156,2))</f>
      </c>
      <c r="E31" s="197"/>
      <c r="F31" s="23">
        <f>IF(A31="","",VLOOKUP(A31,'WS Hcap'!$B$4:$N$156,13))</f>
      </c>
      <c r="G31" s="133" t="e">
        <f t="shared" si="0"/>
        <v>#VALUE!</v>
      </c>
      <c r="H31" s="7"/>
      <c r="I31" s="5">
        <v>27</v>
      </c>
      <c r="J31" s="21"/>
      <c r="K31" s="23"/>
      <c r="L31" s="23"/>
      <c r="M31" s="23"/>
    </row>
    <row r="32" spans="1:13" ht="15" customHeight="1">
      <c r="A32" s="198"/>
      <c r="B32" s="22">
        <f>IF(A32="","",VLOOKUP(A32,'WS Hcap'!$B$4:$D$156,3))</f>
      </c>
      <c r="C32" s="22">
        <v>28</v>
      </c>
      <c r="D32" s="37">
        <f>IF(A32="","",VLOOKUP(A32,'WS Hcap'!$B$4:$D$156,2))</f>
      </c>
      <c r="E32" s="197"/>
      <c r="F32" s="23">
        <f>IF(A32="","",VLOOKUP(A32,'WS Hcap'!$B$4:$N$156,13))</f>
      </c>
      <c r="G32" s="133" t="e">
        <f t="shared" si="0"/>
        <v>#VALUE!</v>
      </c>
      <c r="H32" s="7"/>
      <c r="I32" s="5">
        <v>28</v>
      </c>
      <c r="J32" s="7"/>
      <c r="K32" s="6"/>
      <c r="L32" s="6"/>
      <c r="M32" s="6"/>
    </row>
    <row r="33" spans="1:13" ht="15" customHeight="1">
      <c r="A33" s="172"/>
      <c r="B33" s="22">
        <f>IF(A33="","",VLOOKUP(A33,'WS Hcap'!$B$4:$D$156,3))</f>
      </c>
      <c r="C33" s="5">
        <v>29</v>
      </c>
      <c r="D33" s="37">
        <f>IF(A33="","",VLOOKUP(A33,'WS Hcap'!$B$4:$D$156,2))</f>
      </c>
      <c r="E33" s="197"/>
      <c r="F33" s="23">
        <f>IF(A33="","",VLOOKUP(A33,'WS Hcap'!$B$4:$N$156,13))</f>
      </c>
      <c r="G33" s="133" t="e">
        <f t="shared" si="0"/>
        <v>#VALUE!</v>
      </c>
      <c r="H33" s="7"/>
      <c r="I33" s="5">
        <v>29</v>
      </c>
      <c r="J33" s="21"/>
      <c r="K33" s="23"/>
      <c r="L33" s="23"/>
      <c r="M33" s="23"/>
    </row>
    <row r="34" spans="1:13" ht="15" customHeight="1">
      <c r="A34" s="198"/>
      <c r="B34" s="22">
        <f>IF(A34="","",VLOOKUP(A34,'WS Hcap'!$B$4:$D$156,3))</f>
      </c>
      <c r="C34" s="22">
        <v>30</v>
      </c>
      <c r="D34" s="37">
        <f>IF(A34="","",VLOOKUP(A34,'WS Hcap'!$B$4:$D$156,2))</f>
      </c>
      <c r="E34" s="197"/>
      <c r="F34" s="23">
        <f>IF(A34="","",VLOOKUP(A34,'WS Hcap'!$B$4:$N$156,13))</f>
      </c>
      <c r="G34" s="133" t="e">
        <f t="shared" si="0"/>
        <v>#VALUE!</v>
      </c>
      <c r="H34" s="7"/>
      <c r="I34" s="5">
        <v>30</v>
      </c>
      <c r="J34" s="21"/>
      <c r="K34" s="23"/>
      <c r="L34" s="23"/>
      <c r="M34" s="23"/>
    </row>
    <row r="35" spans="1:13" ht="15" customHeight="1">
      <c r="A35" s="198"/>
      <c r="B35" s="22">
        <f>IF(A35="","",VLOOKUP(A35,'WS Hcap'!$B$4:$D$156,3))</f>
      </c>
      <c r="C35" s="22">
        <v>31</v>
      </c>
      <c r="D35" s="37">
        <f>IF(A35="","",VLOOKUP(A35,'WS Hcap'!$B$4:$D$156,2))</f>
      </c>
      <c r="E35" s="197"/>
      <c r="F35" s="23">
        <f>IF(A35="","",VLOOKUP(A35,'WS Hcap'!$B$4:$N$156,13))</f>
      </c>
      <c r="G35" s="133" t="e">
        <f t="shared" si="0"/>
        <v>#VALUE!</v>
      </c>
      <c r="H35" s="7"/>
      <c r="I35" s="5">
        <v>31</v>
      </c>
      <c r="J35" s="7"/>
      <c r="K35" s="6"/>
      <c r="L35" s="6"/>
      <c r="M35" s="6"/>
    </row>
    <row r="36" spans="1:13" ht="15" customHeight="1">
      <c r="A36" s="198"/>
      <c r="B36" s="22">
        <f>IF(A36="","",VLOOKUP(A36,'WS Hcap'!$B$4:$D$156,3))</f>
      </c>
      <c r="C36" s="5">
        <v>32</v>
      </c>
      <c r="D36" s="37">
        <f>IF(A36="","",VLOOKUP(A36,'WS Hcap'!$B$4:$D$156,2))</f>
      </c>
      <c r="E36" s="197"/>
      <c r="F36" s="23">
        <f>IF(A36="","",VLOOKUP(A36,'WS Hcap'!$B$4:$N$156,13))</f>
      </c>
      <c r="G36" s="133" t="e">
        <f t="shared" si="0"/>
        <v>#VALUE!</v>
      </c>
      <c r="H36" s="7"/>
      <c r="I36" s="5">
        <v>32</v>
      </c>
      <c r="J36" s="7"/>
      <c r="K36" s="6"/>
      <c r="L36" s="6"/>
      <c r="M36" s="6"/>
    </row>
    <row r="37" spans="1:13" ht="15" customHeight="1">
      <c r="A37" s="198"/>
      <c r="B37" s="22">
        <f>IF(A37="","",VLOOKUP(A37,'WS Hcap'!$B$4:$D$156,3))</f>
      </c>
      <c r="C37" s="22">
        <v>33</v>
      </c>
      <c r="D37" s="37">
        <f>IF(A37="","",VLOOKUP(A37,'WS Hcap'!$B$4:$D$156,2))</f>
      </c>
      <c r="E37" s="197"/>
      <c r="F37" s="23">
        <f>IF(A37="","",VLOOKUP(A37,'WS Hcap'!$B$4:$N$156,13))</f>
      </c>
      <c r="G37" s="133" t="e">
        <f t="shared" si="0"/>
        <v>#VALUE!</v>
      </c>
      <c r="H37" s="7"/>
      <c r="I37" s="5">
        <v>33</v>
      </c>
      <c r="J37" s="7"/>
      <c r="K37" s="6"/>
      <c r="L37" s="6"/>
      <c r="M37" s="6"/>
    </row>
    <row r="38" spans="1:13" ht="15" customHeight="1">
      <c r="A38" s="198"/>
      <c r="B38" s="22">
        <f>IF(A38="","",VLOOKUP(A38,'WS Hcap'!$B$4:$D$156,3))</f>
      </c>
      <c r="C38" s="22">
        <v>34</v>
      </c>
      <c r="D38" s="37">
        <f>IF(A38="","",VLOOKUP(A38,'WS Hcap'!$B$4:$D$156,2))</f>
      </c>
      <c r="E38" s="197"/>
      <c r="F38" s="23">
        <f>IF(A38="","",VLOOKUP(A38,'WS Hcap'!$B$4:$N$156,13))</f>
      </c>
      <c r="G38" s="133" t="e">
        <f t="shared" si="0"/>
        <v>#VALUE!</v>
      </c>
      <c r="H38" s="7"/>
      <c r="I38" s="5">
        <v>34</v>
      </c>
      <c r="J38" s="21"/>
      <c r="K38" s="23"/>
      <c r="L38" s="23"/>
      <c r="M38" s="23"/>
    </row>
    <row r="39" spans="1:13" ht="15" customHeight="1">
      <c r="A39" s="198"/>
      <c r="B39" s="22">
        <f>IF(A39="","",VLOOKUP(A39,'WS Hcap'!$B$4:$D$156,3))</f>
      </c>
      <c r="C39" s="5">
        <v>35</v>
      </c>
      <c r="D39" s="37">
        <f>IF(A39="","",VLOOKUP(A39,'WS Hcap'!$B$4:$D$156,2))</f>
      </c>
      <c r="E39" s="197"/>
      <c r="F39" s="23">
        <f>IF(A39="","",VLOOKUP(A39,'WS Hcap'!$B$4:$N$156,13))</f>
      </c>
      <c r="G39" s="133" t="e">
        <f t="shared" si="0"/>
        <v>#VALUE!</v>
      </c>
      <c r="H39" s="7"/>
      <c r="I39" s="5">
        <v>35</v>
      </c>
      <c r="J39" s="7"/>
      <c r="K39" s="6"/>
      <c r="L39" s="6"/>
      <c r="M39" s="6"/>
    </row>
    <row r="40" spans="1:13" ht="15" customHeight="1">
      <c r="A40" s="198"/>
      <c r="B40" s="22">
        <f>IF(A40="","",VLOOKUP(A40,'WS Hcap'!$B$4:$D$156,3))</f>
      </c>
      <c r="C40" s="22">
        <v>36</v>
      </c>
      <c r="D40" s="37">
        <f>IF(A40="","",VLOOKUP(A40,'WS Hcap'!$B$4:$D$156,2))</f>
      </c>
      <c r="E40" s="197"/>
      <c r="F40" s="23">
        <f>IF(A40="","",VLOOKUP(A40,'WS Hcap'!$B$4:$N$156,13))</f>
      </c>
      <c r="G40" s="133" t="e">
        <f t="shared" si="0"/>
        <v>#VALUE!</v>
      </c>
      <c r="H40" s="7"/>
      <c r="I40" s="5">
        <v>36</v>
      </c>
      <c r="J40" s="21"/>
      <c r="K40" s="23"/>
      <c r="L40" s="23"/>
      <c r="M40" s="23"/>
    </row>
    <row r="41" spans="1:13" ht="15" customHeight="1">
      <c r="A41" s="198"/>
      <c r="B41" s="22">
        <f>IF(A41="","",VLOOKUP(A41,'WS Hcap'!$B$4:$D$156,3))</f>
      </c>
      <c r="C41" s="22">
        <v>37</v>
      </c>
      <c r="D41" s="37">
        <f>IF(A41="","",VLOOKUP(A41,'WS Hcap'!$B$4:$D$156,2))</f>
      </c>
      <c r="E41" s="197"/>
      <c r="F41" s="23">
        <f>IF(A41="","",VLOOKUP(A41,'WS Hcap'!$B$4:$N$156,13))</f>
      </c>
      <c r="G41" s="133" t="e">
        <f t="shared" si="0"/>
        <v>#VALUE!</v>
      </c>
      <c r="H41" s="7"/>
      <c r="I41" s="5">
        <v>37</v>
      </c>
      <c r="J41" s="7"/>
      <c r="K41" s="6"/>
      <c r="L41" s="6"/>
      <c r="M41" s="6"/>
    </row>
    <row r="42" spans="1:13" ht="15" customHeight="1">
      <c r="A42" s="198"/>
      <c r="B42" s="22">
        <f>IF(A42="","",VLOOKUP(A42,'WS Hcap'!$B$4:$D$156,3))</f>
      </c>
      <c r="C42" s="5">
        <v>38</v>
      </c>
      <c r="D42" s="37">
        <f>IF(A42="","",VLOOKUP(A42,'WS Hcap'!$B$4:$D$156,2))</f>
      </c>
      <c r="E42" s="197"/>
      <c r="F42" s="23">
        <f>IF(A42="","",VLOOKUP(A42,'WS Hcap'!$B$4:$N$156,13))</f>
      </c>
      <c r="G42" s="133" t="e">
        <f t="shared" si="0"/>
        <v>#VALUE!</v>
      </c>
      <c r="H42" s="7"/>
      <c r="I42" s="5">
        <v>38</v>
      </c>
      <c r="J42" s="7"/>
      <c r="K42" s="6"/>
      <c r="L42" s="23"/>
      <c r="M42" s="6"/>
    </row>
    <row r="43" spans="1:13" ht="15" customHeight="1">
      <c r="A43" s="198"/>
      <c r="B43" s="22">
        <f>IF(A43="","",VLOOKUP(A43,'WS Hcap'!$B$4:$D$156,3))</f>
      </c>
      <c r="C43" s="22">
        <v>39</v>
      </c>
      <c r="D43" s="37">
        <f>IF(A43="","",VLOOKUP(A43,'WS Hcap'!$B$4:$D$156,2))</f>
      </c>
      <c r="E43" s="197"/>
      <c r="F43" s="23">
        <f>IF(A43="","",VLOOKUP(A43,'WS Hcap'!$B$4:$N$156,13))</f>
      </c>
      <c r="G43" s="133" t="e">
        <f t="shared" si="0"/>
        <v>#VALUE!</v>
      </c>
      <c r="H43" s="7"/>
      <c r="I43" s="5">
        <v>39</v>
      </c>
      <c r="J43" s="21"/>
      <c r="K43" s="23"/>
      <c r="L43" s="23"/>
      <c r="M43" s="23"/>
    </row>
    <row r="44" spans="1:13" ht="15" customHeight="1">
      <c r="A44" s="198"/>
      <c r="B44" s="22">
        <f>IF(A44="","",VLOOKUP(A44,'WS Hcap'!$B$4:$D$156,3))</f>
      </c>
      <c r="C44" s="22">
        <v>40</v>
      </c>
      <c r="D44" s="37">
        <f>IF(A44="","",VLOOKUP(A44,'WS Hcap'!$B$4:$D$156,2))</f>
      </c>
      <c r="E44" s="197"/>
      <c r="F44" s="23">
        <f>IF(A44="","",VLOOKUP(A44,'WS Hcap'!$B$4:$N$156,13))</f>
      </c>
      <c r="G44" s="133" t="e">
        <f t="shared" si="0"/>
        <v>#VALUE!</v>
      </c>
      <c r="H44" s="7"/>
      <c r="I44" s="5">
        <v>40</v>
      </c>
      <c r="J44" s="21"/>
      <c r="K44" s="23"/>
      <c r="L44" s="23"/>
      <c r="M44" s="23"/>
    </row>
    <row r="45" spans="1:13" ht="15" customHeight="1">
      <c r="A45" s="198"/>
      <c r="B45" s="22">
        <f>IF(A45="","",VLOOKUP(A45,'WS Hcap'!$B$4:$D$156,3))</f>
      </c>
      <c r="C45" s="5">
        <v>41</v>
      </c>
      <c r="D45" s="37">
        <f>IF(A45="","",VLOOKUP(A45,'WS Hcap'!$B$4:$D$156,2))</f>
      </c>
      <c r="E45" s="197"/>
      <c r="F45" s="23">
        <f>IF(A45="","",VLOOKUP(A45,'WS Hcap'!$B$4:$N$156,13))</f>
      </c>
      <c r="G45" s="133" t="e">
        <f t="shared" si="0"/>
        <v>#VALUE!</v>
      </c>
      <c r="H45" s="7"/>
      <c r="I45" s="5">
        <v>41</v>
      </c>
      <c r="J45" s="21"/>
      <c r="K45" s="23"/>
      <c r="L45" s="23"/>
      <c r="M45" s="23"/>
    </row>
    <row r="46" spans="1:13" ht="15" customHeight="1">
      <c r="A46" s="198"/>
      <c r="B46" s="22">
        <f>IF(A46="","",VLOOKUP(A46,'WS Hcap'!$B$4:$D$156,3))</f>
      </c>
      <c r="C46" s="22">
        <v>42</v>
      </c>
      <c r="D46" s="37">
        <f>IF(A46="","",VLOOKUP(A46,'WS Hcap'!$B$4:$D$156,2))</f>
      </c>
      <c r="E46" s="197"/>
      <c r="F46" s="23">
        <f>IF(A46="","",VLOOKUP(A46,'WS Hcap'!$B$4:$N$156,13))</f>
      </c>
      <c r="G46" s="133" t="e">
        <f t="shared" si="0"/>
        <v>#VALUE!</v>
      </c>
      <c r="H46" s="7"/>
      <c r="I46" s="5">
        <v>42</v>
      </c>
      <c r="J46" s="7"/>
      <c r="K46" s="6"/>
      <c r="L46" s="6"/>
      <c r="M46" s="6"/>
    </row>
    <row r="47" spans="1:13" ht="15" customHeight="1">
      <c r="A47" s="198"/>
      <c r="B47" s="22">
        <f>IF(A47="","",VLOOKUP(A47,'WS Hcap'!$B$4:$D$156,3))</f>
      </c>
      <c r="C47" s="22">
        <v>43</v>
      </c>
      <c r="D47" s="37">
        <f>IF(A47="","",VLOOKUP(A47,'WS Hcap'!$B$4:$D$156,2))</f>
      </c>
      <c r="E47" s="197"/>
      <c r="F47" s="23">
        <f>IF(A47="","",VLOOKUP(A47,'WS Hcap'!$B$4:$N$156,13))</f>
      </c>
      <c r="G47" s="133" t="e">
        <f t="shared" si="0"/>
        <v>#VALUE!</v>
      </c>
      <c r="H47" s="7"/>
      <c r="I47" s="5">
        <v>43</v>
      </c>
      <c r="J47" s="21"/>
      <c r="K47" s="23"/>
      <c r="L47" s="23"/>
      <c r="M47" s="23"/>
    </row>
    <row r="48" spans="1:13" ht="15" customHeight="1">
      <c r="A48" s="198"/>
      <c r="B48" s="22">
        <f>IF(A48="","",VLOOKUP(A48,'WS Hcap'!$B$4:$D$156,3))</f>
      </c>
      <c r="C48" s="5">
        <v>44</v>
      </c>
      <c r="D48" s="37">
        <f>IF(A48="","",VLOOKUP(A48,'WS Hcap'!$B$4:$D$156,2))</f>
      </c>
      <c r="E48" s="197"/>
      <c r="F48" s="23">
        <f>IF(A48="","",VLOOKUP(A48,'WS Hcap'!$B$4:$N$156,13))</f>
      </c>
      <c r="G48" s="133" t="e">
        <f t="shared" si="0"/>
        <v>#VALUE!</v>
      </c>
      <c r="H48" s="7"/>
      <c r="I48" s="5">
        <v>44</v>
      </c>
      <c r="J48" s="21"/>
      <c r="K48" s="23"/>
      <c r="L48" s="23"/>
      <c r="M48" s="23"/>
    </row>
    <row r="49" spans="1:13" ht="15" customHeight="1">
      <c r="A49" s="198"/>
      <c r="B49" s="22">
        <f>IF(A49="","",VLOOKUP(A49,'WS Hcap'!$B$4:$D$156,3))</f>
      </c>
      <c r="C49" s="22">
        <v>45</v>
      </c>
      <c r="D49" s="37">
        <f>IF(A49="","",VLOOKUP(A49,'WS Hcap'!$B$4:$D$156,2))</f>
      </c>
      <c r="E49" s="197"/>
      <c r="F49" s="23">
        <f>IF(A49="","",VLOOKUP(A49,'WS Hcap'!$B$4:$N$156,13))</f>
      </c>
      <c r="G49" s="133" t="e">
        <f t="shared" si="0"/>
        <v>#VALUE!</v>
      </c>
      <c r="H49" s="7"/>
      <c r="I49" s="5">
        <v>45</v>
      </c>
      <c r="J49" s="7"/>
      <c r="K49" s="6"/>
      <c r="L49" s="6"/>
      <c r="M49" s="6"/>
    </row>
    <row r="50" spans="1:13" ht="15" customHeight="1">
      <c r="A50" s="198"/>
      <c r="B50" s="22">
        <f>IF(A50="","",VLOOKUP(A50,'WS Hcap'!$B$4:$D$156,3))</f>
      </c>
      <c r="C50" s="22">
        <v>46</v>
      </c>
      <c r="D50" s="37">
        <f>IF(A50="","",VLOOKUP(A50,'WS Hcap'!$B$4:$D$156,2))</f>
      </c>
      <c r="E50" s="197"/>
      <c r="F50" s="23">
        <f>IF(A50="","",VLOOKUP(A50,'WS Hcap'!$B$4:$N$156,13))</f>
      </c>
      <c r="G50" s="133" t="e">
        <f t="shared" si="0"/>
        <v>#VALUE!</v>
      </c>
      <c r="H50" s="7"/>
      <c r="I50" s="5">
        <v>46</v>
      </c>
      <c r="J50" s="21"/>
      <c r="K50" s="23"/>
      <c r="L50" s="23"/>
      <c r="M50" s="23"/>
    </row>
    <row r="51" spans="1:13" ht="15" customHeight="1">
      <c r="A51" s="198"/>
      <c r="B51" s="22">
        <f>IF(A51="","",VLOOKUP(A51,'WS Hcap'!$B$4:$D$156,3))</f>
      </c>
      <c r="C51" s="5">
        <v>47</v>
      </c>
      <c r="D51" s="37">
        <f>IF(A51="","",VLOOKUP(A51,'WS Hcap'!$B$4:$D$156,2))</f>
      </c>
      <c r="E51" s="197"/>
      <c r="F51" s="23">
        <f>IF(A51="","",VLOOKUP(A51,'WS Hcap'!$B$4:$N$156,13))</f>
      </c>
      <c r="G51" s="133" t="e">
        <f t="shared" si="0"/>
        <v>#VALUE!</v>
      </c>
      <c r="I51" s="5">
        <v>47</v>
      </c>
      <c r="J51" s="21"/>
      <c r="K51" s="23"/>
      <c r="L51" s="23"/>
      <c r="M51" s="23"/>
    </row>
    <row r="52" spans="1:13" ht="15" customHeight="1">
      <c r="A52" s="198"/>
      <c r="B52" s="22">
        <f>IF(A52="","",VLOOKUP(A52,'WS Hcap'!$B$4:$D$156,3))</f>
      </c>
      <c r="C52" s="22">
        <v>48</v>
      </c>
      <c r="D52" s="37">
        <f>IF(A52="","",VLOOKUP(A52,'WS Hcap'!$B$4:$D$156,2))</f>
      </c>
      <c r="E52" s="197"/>
      <c r="F52" s="23">
        <f>IF(A52="","",VLOOKUP(A52,'WS Hcap'!$B$4:$N$156,13))</f>
      </c>
      <c r="G52" s="133" t="e">
        <f t="shared" si="0"/>
        <v>#VALUE!</v>
      </c>
      <c r="I52" s="5">
        <v>48</v>
      </c>
      <c r="J52" s="21"/>
      <c r="K52" s="23"/>
      <c r="L52" s="23"/>
      <c r="M52" s="23"/>
    </row>
    <row r="53" spans="1:13" ht="15" customHeight="1">
      <c r="A53" s="198"/>
      <c r="B53" s="22">
        <f>IF(A53="","",VLOOKUP(A53,'WS Hcap'!$B$4:$D$156,3))</f>
      </c>
      <c r="C53" s="22">
        <v>49</v>
      </c>
      <c r="D53" s="37">
        <f>IF(A53="","",VLOOKUP(A53,'WS Hcap'!$B$4:$D$156,2))</f>
      </c>
      <c r="E53" s="197"/>
      <c r="F53" s="23">
        <f>IF(A53="","",VLOOKUP(A53,'WS Hcap'!$B$4:$N$156,13))</f>
      </c>
      <c r="G53" s="133" t="e">
        <f t="shared" si="0"/>
        <v>#VALUE!</v>
      </c>
      <c r="I53" s="5">
        <v>49</v>
      </c>
      <c r="J53" s="21"/>
      <c r="K53" s="23"/>
      <c r="L53" s="23"/>
      <c r="M53" s="23"/>
    </row>
    <row r="54" spans="1:13" ht="15" customHeight="1">
      <c r="A54" s="198"/>
      <c r="B54" s="22">
        <f>IF(A54="","",VLOOKUP(A54,'WS Hcap'!$B$4:$D$156,3))</f>
      </c>
      <c r="C54" s="5">
        <v>50</v>
      </c>
      <c r="D54" s="37">
        <f>IF(A54="","",VLOOKUP(A54,'WS Hcap'!$B$4:$D$156,2))</f>
      </c>
      <c r="E54" s="197"/>
      <c r="F54" s="23">
        <f>IF(A54="","",VLOOKUP(A54,'WS Hcap'!$B$4:$N$156,13))</f>
      </c>
      <c r="G54" s="133" t="e">
        <f t="shared" si="0"/>
        <v>#VALUE!</v>
      </c>
      <c r="I54" s="5">
        <v>50</v>
      </c>
      <c r="J54" s="7"/>
      <c r="K54" s="6"/>
      <c r="L54" s="6"/>
      <c r="M54" s="6"/>
    </row>
    <row r="55" spans="1:13" ht="15" customHeight="1">
      <c r="A55" s="198"/>
      <c r="B55" s="22">
        <f>IF(A55="","",VLOOKUP(A55,'WS Hcap'!$B$4:$D$156,3))</f>
      </c>
      <c r="C55" s="22">
        <v>51</v>
      </c>
      <c r="D55" s="37">
        <f>IF(A55="","",VLOOKUP(A55,'WS Hcap'!$B$4:$D$156,2))</f>
      </c>
      <c r="E55" s="197"/>
      <c r="F55" s="23">
        <f>IF(A55="","",VLOOKUP(A55,'WS Hcap'!$B$4:$N$156,13))</f>
      </c>
      <c r="G55" s="133" t="e">
        <f t="shared" si="0"/>
        <v>#VALUE!</v>
      </c>
      <c r="I55" s="5">
        <v>51</v>
      </c>
      <c r="J55" s="7"/>
      <c r="K55" s="6"/>
      <c r="L55" s="6"/>
      <c r="M55" s="6"/>
    </row>
    <row r="56" spans="1:13" ht="15" customHeight="1">
      <c r="A56" s="198"/>
      <c r="B56" s="22">
        <f>IF(A56="","",VLOOKUP(A56,'WS Hcap'!$B$4:$D$156,3))</f>
      </c>
      <c r="C56" s="22">
        <v>52</v>
      </c>
      <c r="D56" s="37">
        <f>IF(A56="","",VLOOKUP(A56,'WS Hcap'!$B$4:$D$156,2))</f>
      </c>
      <c r="E56" s="197"/>
      <c r="F56" s="23">
        <f>IF(A56="","",VLOOKUP(A56,'WS Hcap'!$B$4:$N$156,13))</f>
      </c>
      <c r="G56" s="133" t="e">
        <f t="shared" si="0"/>
        <v>#VALUE!</v>
      </c>
      <c r="I56" s="5">
        <v>52</v>
      </c>
      <c r="J56" s="7"/>
      <c r="K56" s="6"/>
      <c r="L56" s="6"/>
      <c r="M56" s="6"/>
    </row>
    <row r="57" spans="1:13" ht="15" customHeight="1">
      <c r="A57" s="172"/>
      <c r="B57" s="22">
        <f>IF(A57="","",VLOOKUP(A57,'WS Hcap'!$B$4:$D$156,3))</f>
      </c>
      <c r="C57" s="5">
        <v>53</v>
      </c>
      <c r="D57" s="37">
        <f>IF(A57="","",VLOOKUP(A57,'WS Hcap'!$B$4:$D$156,2))</f>
      </c>
      <c r="E57" s="197"/>
      <c r="F57" s="23">
        <f>IF(A57="","",VLOOKUP(A57,'WS Hcap'!$B$4:$N$156,13))</f>
      </c>
      <c r="G57" s="133" t="e">
        <f t="shared" si="0"/>
        <v>#VALUE!</v>
      </c>
      <c r="I57" s="5">
        <v>53</v>
      </c>
      <c r="J57" s="7"/>
      <c r="K57" s="6"/>
      <c r="L57" s="6"/>
      <c r="M57" s="6"/>
    </row>
    <row r="58" spans="1:13" ht="15" customHeight="1">
      <c r="A58" s="198"/>
      <c r="B58" s="22">
        <f>IF(A58="","",VLOOKUP(A58,'WS Hcap'!$B$4:$D$156,3))</f>
      </c>
      <c r="C58" s="22">
        <v>54</v>
      </c>
      <c r="D58" s="37">
        <f>IF(A58="","",VLOOKUP(A58,'WS Hcap'!$B$4:$D$156,2))</f>
      </c>
      <c r="E58" s="197"/>
      <c r="F58" s="23">
        <f>IF(A58="","",VLOOKUP(A58,'WS Hcap'!$B$4:$N$156,13))</f>
      </c>
      <c r="G58" s="133" t="e">
        <f t="shared" si="0"/>
        <v>#VALUE!</v>
      </c>
      <c r="I58" s="5">
        <v>54</v>
      </c>
      <c r="J58" s="21"/>
      <c r="K58" s="23"/>
      <c r="L58" s="23"/>
      <c r="M58" s="23"/>
    </row>
    <row r="59" spans="1:13" ht="15">
      <c r="A59" s="198"/>
      <c r="B59" s="22">
        <f>IF(A59="","",VLOOKUP(A59,'WS Hcap'!$B$4:$D$156,3))</f>
      </c>
      <c r="C59" s="22">
        <v>55</v>
      </c>
      <c r="D59" s="37">
        <f>IF(A59="","",VLOOKUP(A59,'WS Hcap'!$B$4:$D$156,2))</f>
      </c>
      <c r="E59" s="197"/>
      <c r="F59" s="23">
        <f>IF(A59="","",VLOOKUP(A59,'WS Hcap'!$B$4:$N$156,13))</f>
      </c>
      <c r="G59" s="133" t="e">
        <f t="shared" si="0"/>
        <v>#VALUE!</v>
      </c>
      <c r="I59" s="5">
        <v>55</v>
      </c>
      <c r="J59" s="7"/>
      <c r="K59" s="6"/>
      <c r="L59" s="77"/>
      <c r="M59" s="6"/>
    </row>
    <row r="60" spans="1:13" ht="15">
      <c r="A60" s="198"/>
      <c r="B60" s="22">
        <f>IF(A60="","",VLOOKUP(A60,'WS Hcap'!$B$4:$D$156,3))</f>
      </c>
      <c r="C60" s="5">
        <v>56</v>
      </c>
      <c r="D60" s="37">
        <f>IF(A60="","",VLOOKUP(A60,'WS Hcap'!$B$4:$D$156,2))</f>
      </c>
      <c r="E60" s="197"/>
      <c r="F60" s="23">
        <f>IF(A60="","",VLOOKUP(A60,'WS Hcap'!$B$4:$N$156,13))</f>
      </c>
      <c r="G60" s="133" t="e">
        <f t="shared" si="0"/>
        <v>#VALUE!</v>
      </c>
      <c r="I60" s="5">
        <v>56</v>
      </c>
      <c r="J60" s="21"/>
      <c r="K60" s="23"/>
      <c r="L60" s="23"/>
      <c r="M60" s="23"/>
    </row>
    <row r="61" spans="1:13" ht="15">
      <c r="A61" s="198"/>
      <c r="B61" s="22">
        <f>IF(A61="","",VLOOKUP(A61,'WS Hcap'!$B$4:$D$156,3))</f>
      </c>
      <c r="C61" s="22">
        <v>57</v>
      </c>
      <c r="D61" s="37">
        <f>IF(A61="","",VLOOKUP(A61,'WS Hcap'!$B$4:$D$156,2))</f>
      </c>
      <c r="E61" s="197"/>
      <c r="F61" s="23">
        <f>IF(A61="","",VLOOKUP(A61,'WS Hcap'!$B$4:$N$156,13))</f>
      </c>
      <c r="G61" s="133" t="e">
        <f t="shared" si="0"/>
        <v>#VALUE!</v>
      </c>
      <c r="I61" s="5">
        <v>57</v>
      </c>
      <c r="J61" s="21"/>
      <c r="K61" s="23"/>
      <c r="L61" s="23"/>
      <c r="M61" s="23"/>
    </row>
    <row r="62" spans="1:13" ht="15">
      <c r="A62" s="198"/>
      <c r="B62" s="22">
        <f>IF(A62="","",VLOOKUP(A62,'WS Hcap'!$B$4:$D$156,3))</f>
      </c>
      <c r="C62" s="5">
        <v>58</v>
      </c>
      <c r="D62" s="37">
        <f>IF(A62="","",VLOOKUP(A62,'WS Hcap'!$B$4:$D$156,2))</f>
      </c>
      <c r="E62" s="197"/>
      <c r="F62" s="23">
        <f>IF(A62="","",VLOOKUP(A62,'WS Hcap'!$B$4:$N$156,13))</f>
      </c>
      <c r="G62" s="133" t="e">
        <f t="shared" si="0"/>
        <v>#VALUE!</v>
      </c>
      <c r="I62" s="5">
        <v>58</v>
      </c>
      <c r="J62" s="7"/>
      <c r="K62" s="6"/>
      <c r="L62" s="6"/>
      <c r="M62" s="6"/>
    </row>
    <row r="63" spans="1:13" ht="15">
      <c r="A63" s="198"/>
      <c r="B63" s="22">
        <f>IF(A63="","",VLOOKUP(A63,'WS Hcap'!$B$4:$D$156,3))</f>
      </c>
      <c r="C63" s="22">
        <v>59</v>
      </c>
      <c r="D63" s="37">
        <f>IF(A63="","",VLOOKUP(A63,'WS Hcap'!$B$4:$D$156,2))</f>
      </c>
      <c r="E63" s="197"/>
      <c r="F63" s="23">
        <f>IF(A63="","",VLOOKUP(A63,'WS Hcap'!$B$4:$N$156,13))</f>
      </c>
      <c r="G63" s="133" t="e">
        <f t="shared" si="0"/>
        <v>#VALUE!</v>
      </c>
      <c r="I63" s="5">
        <v>59</v>
      </c>
      <c r="J63" s="7"/>
      <c r="K63" s="6"/>
      <c r="L63" s="6"/>
      <c r="M63" s="6"/>
    </row>
    <row r="64" spans="1:13" ht="15">
      <c r="A64" s="198"/>
      <c r="B64" s="22">
        <f>IF(A64="","",VLOOKUP(A64,'WS Hcap'!$B$4:$D$156,3))</f>
      </c>
      <c r="C64" s="5">
        <v>60</v>
      </c>
      <c r="D64" s="37">
        <f>IF(A64="","",VLOOKUP(A64,'WS Hcap'!$B$4:$D$156,2))</f>
      </c>
      <c r="E64" s="197"/>
      <c r="F64" s="23">
        <f>IF(A64="","",VLOOKUP(A64,'WS Hcap'!$B$4:$N$156,13))</f>
      </c>
      <c r="G64" s="133" t="e">
        <f t="shared" si="0"/>
        <v>#VALUE!</v>
      </c>
      <c r="I64" s="5">
        <v>60</v>
      </c>
      <c r="J64" s="21"/>
      <c r="K64" s="23"/>
      <c r="L64" s="23"/>
      <c r="M64" s="23"/>
    </row>
    <row r="65" spans="1:13" ht="15">
      <c r="A65" s="198"/>
      <c r="B65" s="22">
        <f>IF(A65="","",VLOOKUP(A65,'WS Hcap'!$B$4:$D$156,3))</f>
      </c>
      <c r="C65" s="22">
        <v>61</v>
      </c>
      <c r="D65" s="37">
        <f>IF(A65="","",VLOOKUP(A65,'WS Hcap'!$B$4:$D$156,2))</f>
      </c>
      <c r="E65" s="197"/>
      <c r="F65" s="23">
        <f>IF(A65="","",VLOOKUP(A65,'WS Hcap'!$B$4:$N$156,13))</f>
      </c>
      <c r="G65" s="133" t="e">
        <f t="shared" si="0"/>
        <v>#VALUE!</v>
      </c>
      <c r="I65" s="5">
        <v>61</v>
      </c>
      <c r="J65" s="7"/>
      <c r="K65" s="6"/>
      <c r="L65" s="6"/>
      <c r="M65" s="6"/>
    </row>
    <row r="66" spans="1:13" ht="15">
      <c r="A66" s="198"/>
      <c r="B66" s="22">
        <f>IF(A66="","",VLOOKUP(A66,'WS Hcap'!$B$4:$D$156,3))</f>
      </c>
      <c r="C66" s="5">
        <v>62</v>
      </c>
      <c r="D66" s="37">
        <f>IF(A66="","",VLOOKUP(A66,'WS Hcap'!$B$4:$D$156,2))</f>
      </c>
      <c r="E66" s="197"/>
      <c r="F66" s="23">
        <f>IF(A66="","",VLOOKUP(A66,'WS Hcap'!$B$4:$N$156,13))</f>
      </c>
      <c r="G66" s="133" t="e">
        <f t="shared" si="0"/>
        <v>#VALUE!</v>
      </c>
      <c r="I66" s="5">
        <v>62</v>
      </c>
      <c r="J66" s="7"/>
      <c r="K66" s="6"/>
      <c r="L66" s="6"/>
      <c r="M66" s="6"/>
    </row>
    <row r="67" spans="1:13" ht="15">
      <c r="A67" s="198"/>
      <c r="B67" s="22">
        <f>IF(A67="","",VLOOKUP(A67,'WS Hcap'!$B$4:$D$156,3))</f>
      </c>
      <c r="C67" s="22">
        <v>63</v>
      </c>
      <c r="D67" s="37">
        <f>IF(A67="","",VLOOKUP(A67,'WS Hcap'!$B$4:$D$156,2))</f>
      </c>
      <c r="E67" s="197"/>
      <c r="F67" s="23">
        <f>IF(A67="","",VLOOKUP(A67,'WS Hcap'!$B$4:$N$156,13))</f>
      </c>
      <c r="G67" s="133" t="e">
        <f t="shared" si="0"/>
        <v>#VALUE!</v>
      </c>
      <c r="I67" s="5">
        <v>63</v>
      </c>
      <c r="J67" s="21"/>
      <c r="K67" s="23"/>
      <c r="L67" s="6"/>
      <c r="M67" s="23"/>
    </row>
    <row r="68" spans="1:13" ht="15">
      <c r="A68" s="198"/>
      <c r="B68" s="22">
        <f>IF(A68="","",VLOOKUP(A68,'WS Hcap'!$B$4:$D$156,3))</f>
      </c>
      <c r="C68" s="5">
        <v>64</v>
      </c>
      <c r="D68" s="37">
        <f>IF(A68="","",VLOOKUP(A68,'WS Hcap'!$B$4:$D$156,2))</f>
      </c>
      <c r="E68" s="197"/>
      <c r="F68" s="23">
        <f>IF(A68="","",VLOOKUP(A68,'WS Hcap'!$B$4:$N$156,13))</f>
      </c>
      <c r="G68" s="133" t="e">
        <f t="shared" si="0"/>
        <v>#VALUE!</v>
      </c>
      <c r="I68" s="5">
        <v>64</v>
      </c>
      <c r="J68" s="7"/>
      <c r="K68" s="6"/>
      <c r="L68" s="6"/>
      <c r="M68" s="6"/>
    </row>
    <row r="69" spans="1:13" ht="15">
      <c r="A69" s="198"/>
      <c r="B69" s="22">
        <f>IF(A69="","",VLOOKUP(A69,'WS Hcap'!$B$4:$D$156,3))</f>
      </c>
      <c r="C69" s="22">
        <v>65</v>
      </c>
      <c r="D69" s="37">
        <f>IF(A69="","",VLOOKUP(A69,'WS Hcap'!$B$4:$D$156,2))</f>
      </c>
      <c r="E69" s="197"/>
      <c r="F69" s="23">
        <f>IF(A69="","",VLOOKUP(A69,'WS Hcap'!$B$4:$N$156,13))</f>
      </c>
      <c r="G69" s="133" t="e">
        <f t="shared" si="0"/>
        <v>#VALUE!</v>
      </c>
      <c r="I69" s="5">
        <v>65</v>
      </c>
      <c r="J69" s="7"/>
      <c r="K69" s="6"/>
      <c r="L69" s="6"/>
      <c r="M69" s="6"/>
    </row>
    <row r="70" spans="1:13" ht="15">
      <c r="A70" s="198"/>
      <c r="B70" s="22">
        <f>IF(A70="","",VLOOKUP(A70,'WS Hcap'!$B$4:$D$156,3))</f>
      </c>
      <c r="C70" s="5">
        <v>66</v>
      </c>
      <c r="D70" s="37">
        <f>IF(A70="","",VLOOKUP(A70,'WS Hcap'!$B$4:$D$156,2))</f>
      </c>
      <c r="E70" s="197"/>
      <c r="F70" s="23">
        <f>IF(A70="","",VLOOKUP(A70,'WS Hcap'!$B$4:$N$156,13))</f>
      </c>
      <c r="G70" s="133" t="e">
        <f>E70-F70</f>
        <v>#VALUE!</v>
      </c>
      <c r="I70" s="5">
        <v>66</v>
      </c>
      <c r="J70" s="7"/>
      <c r="K70" s="6"/>
      <c r="L70" s="6"/>
      <c r="M70" s="6"/>
    </row>
    <row r="71" spans="1:13" ht="15">
      <c r="A71" s="198"/>
      <c r="B71" s="22">
        <f>IF(A71="","",VLOOKUP(A71,'WS Hcap'!$B$4:$D$156,3))</f>
      </c>
      <c r="C71" s="22">
        <v>67</v>
      </c>
      <c r="D71" s="37">
        <f>IF(A71="","",VLOOKUP(A71,'WS Hcap'!$B$4:$D$156,2))</f>
      </c>
      <c r="E71" s="197"/>
      <c r="F71" s="23">
        <f>IF(A71="","",VLOOKUP(A71,'WS Hcap'!$B$4:$N$156,13))</f>
      </c>
      <c r="G71" s="133" t="e">
        <f>E71-F71</f>
        <v>#VALUE!</v>
      </c>
      <c r="I71" s="5">
        <v>67</v>
      </c>
      <c r="J71" s="21"/>
      <c r="K71" s="23"/>
      <c r="L71" s="23"/>
      <c r="M71" s="23"/>
    </row>
    <row r="72" spans="1:13" ht="15">
      <c r="A72" s="198"/>
      <c r="B72" s="22">
        <f>IF(A72="","",VLOOKUP(A72,'WS Hcap'!$B$4:$D$156,3))</f>
      </c>
      <c r="C72" s="5">
        <v>68</v>
      </c>
      <c r="D72" s="37">
        <f>IF(A72="","",VLOOKUP(A72,'WS Hcap'!$B$4:$D$156,2))</f>
      </c>
      <c r="E72" s="197"/>
      <c r="F72" s="23">
        <f>IF(A72="","",VLOOKUP(A72,'WS Hcap'!$B$4:$N$156,13))</f>
      </c>
      <c r="G72" s="133" t="e">
        <f>E72-F72</f>
        <v>#VALUE!</v>
      </c>
      <c r="I72" s="5">
        <v>68</v>
      </c>
      <c r="J72" s="21"/>
      <c r="K72" s="23"/>
      <c r="L72" s="23"/>
      <c r="M72" s="23"/>
    </row>
    <row r="73" spans="1:13" ht="15">
      <c r="A73" s="198"/>
      <c r="B73" s="22">
        <f>IF(A73="","",VLOOKUP(A73,'WS Hcap'!$B$4:$D$156,3))</f>
      </c>
      <c r="C73" s="22">
        <v>69</v>
      </c>
      <c r="D73" s="37">
        <f>IF(A73="","",VLOOKUP(A73,'WS Hcap'!$B$4:$D$156,2))</f>
      </c>
      <c r="E73" s="197"/>
      <c r="F73" s="23">
        <f>IF(A73="","",VLOOKUP(A73,'WS Hcap'!$B$4:$N$156,13))</f>
      </c>
      <c r="G73" s="133" t="e">
        <f>E73-F73</f>
        <v>#VALUE!</v>
      </c>
      <c r="I73" s="5">
        <v>69</v>
      </c>
      <c r="J73" s="7"/>
      <c r="K73" s="6"/>
      <c r="L73" s="6"/>
      <c r="M73" s="6"/>
    </row>
    <row r="74" spans="1:13" ht="15">
      <c r="A74" s="22"/>
      <c r="B74" s="22">
        <f>IF(A74="","",VLOOKUP(A74,'WS Hcap'!$B$4:$D$156,3))</f>
      </c>
      <c r="C74" s="22"/>
      <c r="D74" s="37"/>
      <c r="E74" s="6"/>
      <c r="F74" s="23">
        <f>IF(A74="","",VLOOKUP(A74,'WS Hcap'!$B$4:$N$156,13))</f>
      </c>
      <c r="G74" s="23"/>
      <c r="I74" s="5">
        <v>70</v>
      </c>
      <c r="J74" s="7"/>
      <c r="K74" s="6"/>
      <c r="L74" s="6" t="s">
        <v>8</v>
      </c>
      <c r="M74" s="6"/>
    </row>
    <row r="75" spans="1:13" ht="15">
      <c r="A75" s="22"/>
      <c r="B75" s="22">
        <f>IF(A75="","",VLOOKUP(A75,'WS Hcap'!$B$4:$D$156,3))</f>
      </c>
      <c r="C75" s="22"/>
      <c r="D75" s="37"/>
      <c r="E75" s="6"/>
      <c r="F75" s="23">
        <f>IF(A75="","",VLOOKUP(A75,'WS Hcap'!$B$4:$N$156,13))</f>
      </c>
      <c r="G75" s="23"/>
      <c r="I75" s="5">
        <v>71</v>
      </c>
      <c r="J75" s="7"/>
      <c r="K75" s="6"/>
      <c r="L75" s="6" t="s">
        <v>8</v>
      </c>
      <c r="M75" s="6"/>
    </row>
    <row r="76" spans="1:13" ht="15">
      <c r="A76" s="22"/>
      <c r="B76" s="22">
        <f>IF(A76="","",VLOOKUP(A76,'WS Hcap'!$B$4:$D$156,3))</f>
      </c>
      <c r="C76" s="22"/>
      <c r="D76" s="37"/>
      <c r="E76" s="6"/>
      <c r="F76" s="23">
        <f>IF(A76="","",VLOOKUP(A76,'WS Hcap'!$B$4:$N$156,13))</f>
      </c>
      <c r="G76" s="23"/>
      <c r="I76" s="5">
        <v>72</v>
      </c>
      <c r="J76" s="21"/>
      <c r="K76" s="23"/>
      <c r="L76" s="23" t="s">
        <v>8</v>
      </c>
      <c r="M76" s="23"/>
    </row>
    <row r="77" spans="1:13" ht="15">
      <c r="A77" s="22"/>
      <c r="B77" s="22">
        <f>IF(A77="","",VLOOKUP(A77,'WS Hcap'!$B$4:$D$156,3))</f>
      </c>
      <c r="C77" s="22"/>
      <c r="D77" s="37"/>
      <c r="E77" s="6"/>
      <c r="F77" s="23">
        <f>IF(A77="","",VLOOKUP(A77,'WS Hcap'!$B$4:$N$156,13))</f>
      </c>
      <c r="G77" s="23"/>
      <c r="I77" s="5">
        <v>73</v>
      </c>
      <c r="J77" s="21"/>
      <c r="K77" s="23"/>
      <c r="L77" s="23" t="s">
        <v>8</v>
      </c>
      <c r="M77" s="23"/>
    </row>
    <row r="78" spans="1:13" ht="15">
      <c r="A78" s="22"/>
      <c r="B78" s="22">
        <f>IF(A78="","",VLOOKUP(A78,'WS Hcap'!$B$4:$D$156,3))</f>
      </c>
      <c r="C78" s="22"/>
      <c r="D78" s="37"/>
      <c r="E78" s="6"/>
      <c r="F78" s="23">
        <f>IF(A78="","",VLOOKUP(A78,'WS Hcap'!$B$4:$N$156,13))</f>
      </c>
      <c r="G78" s="23"/>
      <c r="I78" s="5">
        <v>74</v>
      </c>
      <c r="J78" s="7"/>
      <c r="K78" s="6"/>
      <c r="L78" s="6" t="s">
        <v>8</v>
      </c>
      <c r="M78" s="6"/>
    </row>
    <row r="79" spans="1:13" ht="15">
      <c r="A79" s="22"/>
      <c r="B79" s="22">
        <f>IF(A79="","",VLOOKUP(A79,'WS Hcap'!$B$4:$D$156,3))</f>
      </c>
      <c r="C79" s="22"/>
      <c r="D79" s="37"/>
      <c r="E79" s="6"/>
      <c r="F79" s="23">
        <f>IF(A79="","",VLOOKUP(A79,'WS Hcap'!$B$4:$N$156,13))</f>
      </c>
      <c r="G79" s="23"/>
      <c r="I79" s="5">
        <v>75</v>
      </c>
      <c r="J79" s="21"/>
      <c r="K79" s="23"/>
      <c r="L79" s="23" t="s">
        <v>8</v>
      </c>
      <c r="M79" s="23"/>
    </row>
    <row r="80" spans="1:13" ht="15">
      <c r="A80" s="22"/>
      <c r="B80" s="22">
        <f>IF(A80="","",VLOOKUP(A80,'WS Hcap'!$B$4:$D$156,3))</f>
      </c>
      <c r="C80" s="22"/>
      <c r="D80" s="37"/>
      <c r="E80" s="6"/>
      <c r="F80" s="23">
        <f>IF(A80="","",VLOOKUP(A80,'WS Hcap'!$B$4:$N$156,13))</f>
      </c>
      <c r="G80" s="23"/>
      <c r="I80" s="5">
        <v>76</v>
      </c>
      <c r="J80" s="7"/>
      <c r="K80" s="6"/>
      <c r="L80" s="6" t="s">
        <v>8</v>
      </c>
      <c r="M80" s="6"/>
    </row>
    <row r="81" spans="1:13" ht="15">
      <c r="A81" s="22"/>
      <c r="B81" s="22">
        <f>IF(A81="","",VLOOKUP(A81,'WS Hcap'!$B$4:$D$156,3))</f>
      </c>
      <c r="C81" s="22"/>
      <c r="D81" s="37"/>
      <c r="E81" s="6"/>
      <c r="F81" s="23">
        <f>IF(A81="","",VLOOKUP(A81,'WS Hcap'!$B$4:$N$156,13))</f>
      </c>
      <c r="G81" s="23"/>
      <c r="I81" s="5">
        <v>77</v>
      </c>
      <c r="J81" s="7"/>
      <c r="K81" s="6"/>
      <c r="L81" s="6" t="s">
        <v>8</v>
      </c>
      <c r="M81" s="6"/>
    </row>
    <row r="82" spans="1:13" ht="15">
      <c r="A82" s="22"/>
      <c r="B82" s="22">
        <f>IF(A82="","",VLOOKUP(A82,'WS Hcap'!$B$4:$D$156,3))</f>
      </c>
      <c r="C82" s="22"/>
      <c r="D82" s="37"/>
      <c r="E82" s="6"/>
      <c r="F82" s="23">
        <f>IF(A82="","",VLOOKUP(A82,'WS Hcap'!$B$4:$N$156,13))</f>
      </c>
      <c r="G82" s="23"/>
      <c r="I82" s="5">
        <v>78</v>
      </c>
      <c r="J82" s="7"/>
      <c r="K82" s="6"/>
      <c r="L82" s="6" t="s">
        <v>8</v>
      </c>
      <c r="M82" s="6"/>
    </row>
    <row r="83" spans="1:13" ht="15">
      <c r="A83" s="22"/>
      <c r="B83" s="22">
        <f>IF(A83="","",VLOOKUP(A83,'WS Hcap'!$B$4:$D$156,3))</f>
      </c>
      <c r="C83" s="22"/>
      <c r="D83" s="37"/>
      <c r="E83" s="6"/>
      <c r="F83" s="23">
        <f>IF(A83="","",VLOOKUP(A83,'WS Hcap'!$B$4:$N$156,13))</f>
      </c>
      <c r="G83" s="23"/>
      <c r="I83" s="5">
        <v>79</v>
      </c>
      <c r="J83" s="21"/>
      <c r="K83" s="23"/>
      <c r="L83" s="23" t="s">
        <v>8</v>
      </c>
      <c r="M83" s="23"/>
    </row>
    <row r="84" spans="1:13" ht="15">
      <c r="A84" s="22"/>
      <c r="B84" s="22">
        <f>IF(A84="","",VLOOKUP(A84,'WS Hcap'!$B$4:$D$156,3))</f>
      </c>
      <c r="C84" s="22"/>
      <c r="D84" s="37"/>
      <c r="E84" s="6"/>
      <c r="F84" s="23">
        <f>IF(A84="","",VLOOKUP(A84,'WS Hcap'!$B$4:$N$156,13))</f>
      </c>
      <c r="G84" s="23"/>
      <c r="I84" s="5">
        <v>80</v>
      </c>
      <c r="J84" s="7"/>
      <c r="K84" s="6"/>
      <c r="L84" s="6" t="s">
        <v>8</v>
      </c>
      <c r="M84" s="6"/>
    </row>
    <row r="85" spans="1:13" ht="15">
      <c r="A85" s="22"/>
      <c r="B85" s="22">
        <f>IF(A85="","",VLOOKUP(A85,'WS Hcap'!$B$4:$D$156,3))</f>
      </c>
      <c r="C85" s="22"/>
      <c r="D85" s="37"/>
      <c r="E85" s="6"/>
      <c r="F85" s="23">
        <f>IF(A85="","",VLOOKUP(A85,'WS Hcap'!$B$4:$N$156,13))</f>
      </c>
      <c r="G85" s="23"/>
      <c r="I85" s="5">
        <v>81</v>
      </c>
      <c r="J85" s="21"/>
      <c r="K85" s="23"/>
      <c r="L85" s="23" t="s">
        <v>8</v>
      </c>
      <c r="M85" s="23"/>
    </row>
    <row r="86" spans="1:13" ht="15">
      <c r="A86" s="22"/>
      <c r="B86" s="22">
        <f>IF(A86="","",VLOOKUP(A86,'WS Hcap'!$B$4:$D$156,3))</f>
      </c>
      <c r="C86" s="22"/>
      <c r="D86" s="37"/>
      <c r="E86" s="6"/>
      <c r="F86" s="23">
        <f>IF(A86="","",VLOOKUP(A86,'WS Hcap'!$B$4:$N$156,13))</f>
      </c>
      <c r="G86" s="23"/>
      <c r="I86" s="5">
        <v>82</v>
      </c>
      <c r="J86" s="7"/>
      <c r="K86" s="6"/>
      <c r="L86" s="6" t="s">
        <v>8</v>
      </c>
      <c r="M86" s="6"/>
    </row>
    <row r="87" spans="1:13" ht="15">
      <c r="A87" s="22"/>
      <c r="B87" s="22">
        <f>IF(A87="","",VLOOKUP(A87,'WS Hcap'!$B$4:$D$156,3))</f>
      </c>
      <c r="C87" s="22"/>
      <c r="D87" s="37"/>
      <c r="E87" s="6"/>
      <c r="F87" s="23">
        <f>IF(A87="","",VLOOKUP(A87,'WS Hcap'!$B$4:$N$156,13))</f>
      </c>
      <c r="G87" s="23"/>
      <c r="I87" s="5">
        <v>83</v>
      </c>
      <c r="J87" s="21"/>
      <c r="K87" s="23"/>
      <c r="L87" s="23" t="s">
        <v>8</v>
      </c>
      <c r="M87" s="23"/>
    </row>
    <row r="88" spans="1:13" ht="15">
      <c r="A88" s="22"/>
      <c r="B88" s="22">
        <f>IF(A88="","",VLOOKUP(A88,'WS Hcap'!$B$4:$D$156,3))</f>
      </c>
      <c r="C88" s="22"/>
      <c r="D88" s="37"/>
      <c r="E88" s="6"/>
      <c r="F88" s="23">
        <f>IF(A88="","",VLOOKUP(A88,'WS Hcap'!$B$4:$N$156,13))</f>
      </c>
      <c r="G88" s="23"/>
      <c r="I88" s="5">
        <v>84</v>
      </c>
      <c r="J88" s="7"/>
      <c r="K88" s="6"/>
      <c r="L88" s="6" t="s">
        <v>8</v>
      </c>
      <c r="M88" s="6"/>
    </row>
    <row r="89" spans="1:13" ht="15">
      <c r="A89" s="22"/>
      <c r="B89" s="22">
        <f>IF(A89="","",VLOOKUP(A89,'WS Hcap'!$B$4:$D$156,3))</f>
      </c>
      <c r="C89" s="22"/>
      <c r="D89" s="37"/>
      <c r="E89" s="6"/>
      <c r="F89" s="23">
        <f>IF(A89="","",VLOOKUP(A89,'WS Hcap'!$B$4:$N$156,13))</f>
      </c>
      <c r="G89" s="23"/>
      <c r="I89" s="5">
        <v>85</v>
      </c>
      <c r="J89" s="21"/>
      <c r="K89" s="23"/>
      <c r="L89" s="23" t="s">
        <v>8</v>
      </c>
      <c r="M89" s="23"/>
    </row>
    <row r="90" spans="1:13" ht="15">
      <c r="A90" s="22"/>
      <c r="B90" s="22">
        <f>IF(A90="","",VLOOKUP(A90,'WS Hcap'!$B$4:$D$156,3))</f>
      </c>
      <c r="C90" s="22"/>
      <c r="D90" s="37"/>
      <c r="E90" s="6"/>
      <c r="F90" s="23">
        <f>IF(A90="","",VLOOKUP(A90,'WS Hcap'!$B$4:$N$156,13))</f>
      </c>
      <c r="G90" s="23"/>
      <c r="I90" s="5">
        <v>86</v>
      </c>
      <c r="J90" s="7"/>
      <c r="K90" s="6"/>
      <c r="L90" s="6" t="s">
        <v>8</v>
      </c>
      <c r="M90" s="6"/>
    </row>
    <row r="91" spans="1:13" ht="15">
      <c r="A91" s="22"/>
      <c r="B91" s="22">
        <f>IF(A91="","",VLOOKUP(A91,'WS Hcap'!$B$4:$D$156,3))</f>
      </c>
      <c r="C91" s="22"/>
      <c r="D91" s="37"/>
      <c r="E91" s="6"/>
      <c r="F91" s="23">
        <f>IF(A91="","",VLOOKUP(A91,'WS Hcap'!$B$4:$N$156,13))</f>
      </c>
      <c r="G91" s="23"/>
      <c r="I91" s="5">
        <v>87</v>
      </c>
      <c r="J91" s="7"/>
      <c r="K91" s="6"/>
      <c r="L91" s="6" t="s">
        <v>8</v>
      </c>
      <c r="M91" s="6"/>
    </row>
    <row r="92" spans="1:13" ht="15">
      <c r="A92" s="22"/>
      <c r="B92" s="22">
        <f>IF(A92="","",VLOOKUP(A92,'WS Hcap'!$B$4:$D$156,3))</f>
      </c>
      <c r="C92" s="22"/>
      <c r="D92" s="37"/>
      <c r="E92" s="6"/>
      <c r="F92" s="23">
        <f>IF(A92="","",VLOOKUP(A92,'WS Hcap'!$B$4:$N$156,13))</f>
      </c>
      <c r="G92" s="23"/>
      <c r="I92" s="5">
        <v>88</v>
      </c>
      <c r="J92" s="21"/>
      <c r="K92" s="23"/>
      <c r="L92" s="23" t="s">
        <v>8</v>
      </c>
      <c r="M92" s="23"/>
    </row>
    <row r="93" spans="1:13" ht="15">
      <c r="A93" s="22"/>
      <c r="B93" s="22">
        <f>IF(A93="","",VLOOKUP(A93,'WS Hcap'!$B$4:$D$156,3))</f>
      </c>
      <c r="C93" s="22"/>
      <c r="D93" s="37"/>
      <c r="E93" s="6"/>
      <c r="F93" s="23">
        <f>IF(A93="","",VLOOKUP(A93,'WS Hcap'!$B$4:$N$156,13))</f>
      </c>
      <c r="G93" s="23"/>
      <c r="I93" s="5">
        <v>89</v>
      </c>
      <c r="J93" s="21"/>
      <c r="K93" s="23"/>
      <c r="L93" s="23" t="s">
        <v>8</v>
      </c>
      <c r="M93" s="23"/>
    </row>
    <row r="94" spans="1:13" ht="15">
      <c r="A94" s="22"/>
      <c r="B94" s="22">
        <f>IF(A94="","",VLOOKUP(A94,'WS Hcap'!$B$4:$D$156,3))</f>
      </c>
      <c r="C94" s="22"/>
      <c r="D94" s="37"/>
      <c r="E94" s="6"/>
      <c r="F94" s="23">
        <f>IF(A94="","",VLOOKUP(A94,'WS Hcap'!$B$4:$N$156,13))</f>
      </c>
      <c r="G94" s="23"/>
      <c r="I94" s="5">
        <v>90</v>
      </c>
      <c r="J94" s="7"/>
      <c r="K94" s="6"/>
      <c r="L94" s="6" t="s">
        <v>8</v>
      </c>
      <c r="M94" s="6"/>
    </row>
    <row r="95" spans="1:13" ht="15">
      <c r="A95" s="22"/>
      <c r="B95" s="22">
        <f>IF(A95="","",VLOOKUP(A95,'WS Hcap'!$B$4:$D$156,3))</f>
      </c>
      <c r="C95" s="22"/>
      <c r="D95" s="37"/>
      <c r="E95" s="6"/>
      <c r="F95" s="23">
        <f>IF(A95="","",VLOOKUP(A95,'WS Hcap'!$B$4:$N$156,13))</f>
      </c>
      <c r="G95" s="6"/>
      <c r="I95" s="5">
        <v>91</v>
      </c>
      <c r="J95" s="7"/>
      <c r="K95" s="6"/>
      <c r="L95" s="6" t="s">
        <v>8</v>
      </c>
      <c r="M95" s="6"/>
    </row>
    <row r="96" spans="1:13" ht="15">
      <c r="A96" s="22"/>
      <c r="B96" s="22">
        <f>IF(A96="","",VLOOKUP(A96,'WS Hcap'!$B$4:$D$156,3))</f>
      </c>
      <c r="C96" s="22"/>
      <c r="D96" s="37"/>
      <c r="E96" s="6"/>
      <c r="F96" s="23">
        <f>IF(A96="","",VLOOKUP(A96,'WS Hcap'!$B$4:$N$156,13))</f>
      </c>
      <c r="G96" s="23"/>
      <c r="I96" s="5">
        <v>92</v>
      </c>
      <c r="J96" s="7"/>
      <c r="K96" s="6"/>
      <c r="L96" s="6" t="s">
        <v>8</v>
      </c>
      <c r="M96" s="6"/>
    </row>
    <row r="97" spans="1:13" ht="15">
      <c r="A97" s="22"/>
      <c r="B97" s="22">
        <f>IF(A97="","",VLOOKUP(A97,'WS Hcap'!$B$4:$D$156,3))</f>
      </c>
      <c r="C97" s="22"/>
      <c r="D97" s="37"/>
      <c r="E97" s="6"/>
      <c r="F97" s="23">
        <f>IF(A97="","",VLOOKUP(A97,'WS Hcap'!$B$4:$N$156,13))</f>
      </c>
      <c r="G97" s="23"/>
      <c r="I97" s="5">
        <v>93</v>
      </c>
      <c r="J97" s="7"/>
      <c r="K97" s="6"/>
      <c r="L97" s="6" t="s">
        <v>8</v>
      </c>
      <c r="M97" s="6"/>
    </row>
    <row r="98" spans="1:13" ht="15">
      <c r="A98" s="22"/>
      <c r="B98" s="22">
        <f>IF(A98="","",VLOOKUP(A98,'WS Hcap'!$B$4:$D$156,3))</f>
      </c>
      <c r="C98" s="22"/>
      <c r="D98" s="37"/>
      <c r="E98" s="6"/>
      <c r="F98" s="23">
        <f>IF(A98="","",VLOOKUP(A98,'WS Hcap'!$B$4:$N$156,13))</f>
      </c>
      <c r="G98" s="23"/>
      <c r="I98" s="5">
        <v>94</v>
      </c>
      <c r="J98" s="7"/>
      <c r="K98" s="6"/>
      <c r="L98" s="6" t="s">
        <v>8</v>
      </c>
      <c r="M98" s="6"/>
    </row>
    <row r="99" spans="1:13" ht="15">
      <c r="A99" s="22"/>
      <c r="B99" s="22">
        <f>IF(A99="","",VLOOKUP(A99,'WS Hcap'!$B$4:$D$156,3))</f>
      </c>
      <c r="C99" s="22"/>
      <c r="D99" s="37"/>
      <c r="E99" s="6"/>
      <c r="F99" s="23">
        <f>IF(A99="","",VLOOKUP(A99,'WS Hcap'!$B$4:$N$156,13))</f>
      </c>
      <c r="G99" s="23"/>
      <c r="I99" s="5">
        <v>95</v>
      </c>
      <c r="J99" s="7"/>
      <c r="K99" s="6"/>
      <c r="L99" s="6" t="s">
        <v>8</v>
      </c>
      <c r="M99" s="6"/>
    </row>
    <row r="100" spans="1:13" ht="15">
      <c r="A100" s="22"/>
      <c r="B100" s="22">
        <f>IF(A100="","",VLOOKUP(A100,'WS Hcap'!$B$4:$D$156,3))</f>
      </c>
      <c r="C100" s="22"/>
      <c r="D100" s="37"/>
      <c r="E100" s="6"/>
      <c r="F100" s="23">
        <f>IF(A100="","",VLOOKUP(A100,'WS Hcap'!$B$4:$N$156,13))</f>
      </c>
      <c r="G100" s="23"/>
      <c r="I100" s="5">
        <v>96</v>
      </c>
      <c r="J100" s="7"/>
      <c r="K100" s="6"/>
      <c r="L100" s="6" t="s">
        <v>8</v>
      </c>
      <c r="M100" s="6"/>
    </row>
    <row r="101" spans="1:13" ht="15">
      <c r="A101" s="22"/>
      <c r="B101" s="22">
        <f>IF(A101="","",VLOOKUP(A101,'WS Hcap'!$B$4:$D$156,3))</f>
      </c>
      <c r="C101" s="22"/>
      <c r="D101" s="37"/>
      <c r="E101" s="6"/>
      <c r="F101" s="23">
        <f>IF(A101="","",VLOOKUP(A101,'WS Hcap'!$B$4:$N$156,13))</f>
      </c>
      <c r="G101" s="23"/>
      <c r="I101" s="5">
        <v>97</v>
      </c>
      <c r="J101" s="7"/>
      <c r="K101" s="6"/>
      <c r="L101" s="6" t="s">
        <v>8</v>
      </c>
      <c r="M101" s="6"/>
    </row>
    <row r="102" spans="1:13" ht="15">
      <c r="A102" s="22"/>
      <c r="B102" s="22">
        <f>IF(A102="","",VLOOKUP(A102,'WS Hcap'!$B$4:$D$156,3))</f>
      </c>
      <c r="C102" s="22"/>
      <c r="D102" s="37"/>
      <c r="E102" s="6"/>
      <c r="F102" s="23">
        <f>IF(A102="","",VLOOKUP(A102,'WS Hcap'!$B$4:$N$156,13))</f>
      </c>
      <c r="G102" s="23"/>
      <c r="I102" s="5">
        <v>98</v>
      </c>
      <c r="J102" s="7"/>
      <c r="K102" s="6"/>
      <c r="L102" s="6" t="s">
        <v>8</v>
      </c>
      <c r="M102" s="6"/>
    </row>
    <row r="103" spans="1:13" ht="15">
      <c r="A103" s="22"/>
      <c r="B103" s="22">
        <f>IF(A103="","",VLOOKUP(A103,'WS Hcap'!$B$4:$D$156,3))</f>
      </c>
      <c r="C103" s="22"/>
      <c r="D103" s="37"/>
      <c r="E103" s="6"/>
      <c r="F103" s="23">
        <f>IF(A103="","",VLOOKUP(A103,'WS Hcap'!$B$4:$N$156,13))</f>
      </c>
      <c r="G103" s="23"/>
      <c r="I103" s="5">
        <v>99</v>
      </c>
      <c r="J103" s="7"/>
      <c r="K103" s="6"/>
      <c r="L103" s="6" t="s">
        <v>8</v>
      </c>
      <c r="M103" s="6"/>
    </row>
    <row r="104" spans="1:13" ht="15">
      <c r="A104" s="22"/>
      <c r="B104" s="22">
        <f>IF(A104="","",VLOOKUP(A104,'WS Hcap'!$B$4:$D$156,3))</f>
      </c>
      <c r="C104" s="22"/>
      <c r="D104" s="37"/>
      <c r="E104" s="6"/>
      <c r="F104" s="23">
        <f>IF(A104="","",VLOOKUP(A104,'WS Hcap'!$B$4:$N$156,13))</f>
      </c>
      <c r="G104" s="23"/>
      <c r="I104" s="5">
        <v>100</v>
      </c>
      <c r="J104" s="7"/>
      <c r="K104" s="6"/>
      <c r="L104" s="6" t="s">
        <v>8</v>
      </c>
      <c r="M104" s="6"/>
    </row>
    <row r="105" spans="1:13" ht="15">
      <c r="A105" s="22"/>
      <c r="B105" s="22">
        <f>IF(A105="","",VLOOKUP(A105,'WS Hcap'!$B$4:$D$156,3))</f>
      </c>
      <c r="C105" s="22"/>
      <c r="D105" s="37"/>
      <c r="E105" s="6"/>
      <c r="F105" s="23">
        <f>IF(A105="","",VLOOKUP(A105,'WS Hcap'!$B$4:$N$156,13))</f>
      </c>
      <c r="G105" s="23"/>
      <c r="I105" s="5">
        <v>101</v>
      </c>
      <c r="J105" s="7"/>
      <c r="K105" s="6"/>
      <c r="L105" s="6" t="s">
        <v>8</v>
      </c>
      <c r="M105" s="6"/>
    </row>
    <row r="106" spans="1:13" ht="15">
      <c r="A106" s="22"/>
      <c r="B106" s="22">
        <f>IF(A106="","",VLOOKUP(A106,'WS Hcap'!$B$4:$D$156,3))</f>
      </c>
      <c r="C106" s="22"/>
      <c r="D106" s="37"/>
      <c r="E106" s="6"/>
      <c r="F106" s="23">
        <f>IF(A106="","",VLOOKUP(A106,'WS Hcap'!$B$4:$N$156,13))</f>
      </c>
      <c r="G106" s="23"/>
      <c r="I106" s="5">
        <v>102</v>
      </c>
      <c r="J106" s="7"/>
      <c r="K106" s="6"/>
      <c r="L106" s="6" t="s">
        <v>8</v>
      </c>
      <c r="M106" s="6"/>
    </row>
    <row r="107" spans="1:13" ht="15">
      <c r="A107" s="22"/>
      <c r="B107" s="22">
        <f>IF(A107="","",VLOOKUP(A107,'WS Hcap'!$B$4:$D$156,3))</f>
      </c>
      <c r="C107" s="22"/>
      <c r="D107" s="37"/>
      <c r="E107" s="6"/>
      <c r="F107" s="23">
        <f>IF(A107="","",VLOOKUP(A107,'WS Hcap'!$B$4:$N$156,13))</f>
      </c>
      <c r="G107" s="23"/>
      <c r="I107" s="5">
        <v>103</v>
      </c>
      <c r="J107" s="7"/>
      <c r="K107" s="6"/>
      <c r="L107" s="6" t="s">
        <v>8</v>
      </c>
      <c r="M107" s="6"/>
    </row>
    <row r="108" spans="1:13" ht="15">
      <c r="A108" s="22"/>
      <c r="B108" s="22">
        <f>IF(A108="","",VLOOKUP(A108,'WS Hcap'!$B$4:$D$156,3))</f>
      </c>
      <c r="C108" s="22"/>
      <c r="D108" s="37"/>
      <c r="E108" s="6"/>
      <c r="F108" s="23">
        <f>IF(A108="","",VLOOKUP(A108,'WS Hcap'!$B$4:$N$156,13))</f>
      </c>
      <c r="G108" s="23"/>
      <c r="I108" s="5">
        <v>104</v>
      </c>
      <c r="J108" s="7"/>
      <c r="K108" s="6"/>
      <c r="L108" s="6" t="s">
        <v>8</v>
      </c>
      <c r="M108" s="6"/>
    </row>
    <row r="109" spans="1:13" ht="15">
      <c r="A109" s="22"/>
      <c r="B109" s="22">
        <f>IF(A109="","",VLOOKUP(A109,'WS Hcap'!$B$4:$D$156,3))</f>
      </c>
      <c r="C109" s="22"/>
      <c r="D109" s="37"/>
      <c r="E109" s="6"/>
      <c r="F109" s="23">
        <f>IF(A109="","",VLOOKUP(A109,'WS Hcap'!$B$4:$N$156,13))</f>
      </c>
      <c r="G109" s="23"/>
      <c r="I109" s="5">
        <v>105</v>
      </c>
      <c r="J109" s="7"/>
      <c r="K109" s="6"/>
      <c r="L109" s="6" t="s">
        <v>8</v>
      </c>
      <c r="M109" s="6"/>
    </row>
    <row r="110" spans="1:13" ht="15">
      <c r="A110" s="22"/>
      <c r="B110" s="22">
        <f>IF(A110="","",VLOOKUP(A110,'WS Hcap'!$B$4:$D$156,3))</f>
      </c>
      <c r="C110" s="22"/>
      <c r="D110" s="37"/>
      <c r="E110" s="6"/>
      <c r="F110" s="23">
        <f>IF(A110="","",VLOOKUP(A110,'WS Hcap'!$B$4:$N$156,13))</f>
      </c>
      <c r="G110" s="23"/>
      <c r="I110" s="5">
        <v>106</v>
      </c>
      <c r="J110" s="7"/>
      <c r="K110" s="6"/>
      <c r="L110" s="6" t="s">
        <v>8</v>
      </c>
      <c r="M110" s="6"/>
    </row>
    <row r="111" spans="1:13" ht="15">
      <c r="A111" s="22"/>
      <c r="B111" s="22">
        <f>IF(A111="","",VLOOKUP(A111,'WS Hcap'!$B$4:$D$156,3))</f>
      </c>
      <c r="C111" s="22"/>
      <c r="D111" s="37"/>
      <c r="E111" s="6"/>
      <c r="F111" s="23">
        <f>IF(A111="","",VLOOKUP(A111,'WS Hcap'!$B$4:$N$156,13))</f>
      </c>
      <c r="G111" s="23"/>
      <c r="I111" s="5">
        <v>107</v>
      </c>
      <c r="J111" s="7"/>
      <c r="K111" s="6"/>
      <c r="L111" s="6" t="s">
        <v>8</v>
      </c>
      <c r="M111" s="6"/>
    </row>
    <row r="112" spans="1:13" ht="15">
      <c r="A112" s="22"/>
      <c r="B112" s="22">
        <f>IF(A112="","",VLOOKUP(A112,'WS Hcap'!$B$4:$D$156,3))</f>
      </c>
      <c r="C112" s="22"/>
      <c r="D112" s="37"/>
      <c r="E112" s="6"/>
      <c r="F112" s="23">
        <f>IF(A112="","",VLOOKUP(A112,'WS Hcap'!$B$4:$N$156,13))</f>
      </c>
      <c r="G112" s="23"/>
      <c r="I112" s="5">
        <v>108</v>
      </c>
      <c r="J112" s="7"/>
      <c r="K112" s="6"/>
      <c r="L112" s="6" t="s">
        <v>8</v>
      </c>
      <c r="M112" s="6"/>
    </row>
    <row r="113" spans="1:13" ht="15">
      <c r="A113" s="22"/>
      <c r="B113" s="22">
        <f>IF(A113="","",VLOOKUP(A113,'WS Hcap'!$B$4:$D$156,3))</f>
      </c>
      <c r="C113" s="22"/>
      <c r="D113" s="37"/>
      <c r="E113" s="6"/>
      <c r="F113" s="23">
        <f>IF(A113="","",VLOOKUP(A113,'WS Hcap'!$B$4:$N$156,13))</f>
      </c>
      <c r="G113" s="23"/>
      <c r="I113" s="5">
        <v>109</v>
      </c>
      <c r="J113" s="7"/>
      <c r="K113" s="6"/>
      <c r="L113" s="6" t="s">
        <v>8</v>
      </c>
      <c r="M113" s="6"/>
    </row>
    <row r="114" spans="1:13" ht="15">
      <c r="A114" s="22"/>
      <c r="B114" s="22">
        <f>IF(A114="","",VLOOKUP(A114,'WS Hcap'!$B$4:$D$156,3))</f>
      </c>
      <c r="C114" s="22"/>
      <c r="D114" s="37"/>
      <c r="E114" s="6"/>
      <c r="F114" s="23">
        <f>IF(A114="","",VLOOKUP(A114,'WS Hcap'!$B$4:$N$156,13))</f>
      </c>
      <c r="G114" s="23"/>
      <c r="I114" s="5">
        <v>110</v>
      </c>
      <c r="J114" s="7"/>
      <c r="K114" s="6"/>
      <c r="L114" s="6" t="s">
        <v>8</v>
      </c>
      <c r="M114" s="6"/>
    </row>
    <row r="115" spans="1:13" ht="15">
      <c r="A115" s="22"/>
      <c r="B115" s="22">
        <f>IF(A115="","",VLOOKUP(A115,'WS Hcap'!$B$4:$D$156,3))</f>
      </c>
      <c r="C115" s="22"/>
      <c r="D115" s="37"/>
      <c r="E115" s="6"/>
      <c r="F115" s="23">
        <f>IF(A115="","",VLOOKUP(A115,'WS Hcap'!$B$4:$N$156,13))</f>
      </c>
      <c r="G115" s="23"/>
      <c r="I115" s="5">
        <v>111</v>
      </c>
      <c r="J115" s="7"/>
      <c r="K115" s="6"/>
      <c r="L115" s="6" t="s">
        <v>8</v>
      </c>
      <c r="M115" s="6"/>
    </row>
    <row r="116" spans="1:13" ht="15">
      <c r="A116" s="22"/>
      <c r="B116" s="22">
        <f>IF(A116="","",VLOOKUP(A116,'WS Hcap'!$B$4:$D$156,3))</f>
      </c>
      <c r="C116" s="22"/>
      <c r="D116" s="37"/>
      <c r="E116" s="6"/>
      <c r="F116" s="23">
        <f>IF(A116="","",VLOOKUP(A116,'WS Hcap'!$B$4:$N$156,13))</f>
      </c>
      <c r="G116" s="23"/>
      <c r="I116" s="5">
        <v>112</v>
      </c>
      <c r="J116" s="7"/>
      <c r="K116" s="6"/>
      <c r="L116" s="6" t="s">
        <v>8</v>
      </c>
      <c r="M116" s="6"/>
    </row>
    <row r="117" spans="1:13" ht="15">
      <c r="A117" s="22"/>
      <c r="B117" s="22">
        <f>IF(A117="","",VLOOKUP(A117,'WS Hcap'!$B$4:$D$156,3))</f>
      </c>
      <c r="C117" s="22"/>
      <c r="D117" s="37"/>
      <c r="E117" s="6"/>
      <c r="F117" s="23">
        <f>IF(A117="","",VLOOKUP(A117,'WS Hcap'!$B$4:$N$156,13))</f>
      </c>
      <c r="G117" s="23"/>
      <c r="I117" s="5">
        <v>113</v>
      </c>
      <c r="J117" s="7"/>
      <c r="K117" s="6"/>
      <c r="L117" s="6" t="s">
        <v>8</v>
      </c>
      <c r="M117" s="6"/>
    </row>
    <row r="118" spans="1:13" ht="15">
      <c r="A118" s="22"/>
      <c r="B118" s="22">
        <f>IF(A118="","",VLOOKUP(A118,'WS Hcap'!$B$4:$D$156,3))</f>
      </c>
      <c r="C118" s="22"/>
      <c r="D118" s="37"/>
      <c r="E118" s="6"/>
      <c r="F118" s="23">
        <f>IF(A118="","",VLOOKUP(A118,'WS Hcap'!$B$4:$N$156,13))</f>
      </c>
      <c r="G118" s="23"/>
      <c r="I118" s="5">
        <v>114</v>
      </c>
      <c r="J118" s="7"/>
      <c r="K118" s="6"/>
      <c r="L118" s="6" t="s">
        <v>8</v>
      </c>
      <c r="M118" s="6"/>
    </row>
    <row r="119" spans="1:13" ht="15">
      <c r="A119" s="22"/>
      <c r="B119" s="22">
        <f>IF(A119="","",VLOOKUP(A119,'WS Hcap'!$B$4:$D$156,3))</f>
      </c>
      <c r="C119" s="22"/>
      <c r="D119" s="37"/>
      <c r="E119" s="6"/>
      <c r="F119" s="23">
        <f>IF(A119="","",VLOOKUP(A119,'WS Hcap'!$B$4:$N$156,13))</f>
      </c>
      <c r="G119" s="23"/>
      <c r="I119" s="5">
        <v>115</v>
      </c>
      <c r="J119" s="7"/>
      <c r="K119" s="6"/>
      <c r="L119" s="6" t="s">
        <v>8</v>
      </c>
      <c r="M119" s="6"/>
    </row>
    <row r="120" spans="1:13" ht="15">
      <c r="A120" s="22"/>
      <c r="B120" s="22">
        <f>IF(A120="","",VLOOKUP(A120,'WS Hcap'!$B$4:$D$156,3))</f>
      </c>
      <c r="C120" s="22"/>
      <c r="D120" s="37"/>
      <c r="E120" s="6"/>
      <c r="F120" s="23">
        <f>IF(A120="","",VLOOKUP(A120,'WS Hcap'!$B$4:$N$156,13))</f>
      </c>
      <c r="G120" s="23"/>
      <c r="I120" s="5">
        <v>116</v>
      </c>
      <c r="J120" s="7"/>
      <c r="K120" s="6"/>
      <c r="L120" s="6" t="s">
        <v>8</v>
      </c>
      <c r="M120" s="6"/>
    </row>
    <row r="121" spans="1:13" ht="15">
      <c r="A121" s="22"/>
      <c r="B121" s="22">
        <f>IF(A121="","",VLOOKUP(A121,'WS Hcap'!$B$4:$D$156,3))</f>
      </c>
      <c r="C121" s="22"/>
      <c r="D121" s="37"/>
      <c r="E121" s="6"/>
      <c r="F121" s="23">
        <f>IF(A121="","",VLOOKUP(A121,'WS Hcap'!$B$4:$N$156,13))</f>
      </c>
      <c r="G121" s="23"/>
      <c r="I121" s="5">
        <v>117</v>
      </c>
      <c r="J121" s="7"/>
      <c r="K121" s="6"/>
      <c r="L121" s="6" t="s">
        <v>8</v>
      </c>
      <c r="M121" s="6"/>
    </row>
    <row r="122" spans="1:13" ht="15" customHeight="1">
      <c r="A122" s="22"/>
      <c r="B122" s="22">
        <f>IF(A122="","",VLOOKUP(A122,'WS Hcap'!$B$4:$D$156,3))</f>
      </c>
      <c r="C122" s="22"/>
      <c r="D122" s="37"/>
      <c r="E122" s="6"/>
      <c r="F122" s="23">
        <f>IF(A122="","",VLOOKUP(A122,'WS Hcap'!$B$4:$N$156,13))</f>
      </c>
      <c r="G122" s="23"/>
      <c r="I122" s="5">
        <v>118</v>
      </c>
      <c r="J122" s="7"/>
      <c r="K122" s="6"/>
      <c r="L122" s="6" t="s">
        <v>8</v>
      </c>
      <c r="M122" s="6"/>
    </row>
    <row r="123" spans="1:13" ht="15" customHeight="1">
      <c r="A123" s="22"/>
      <c r="B123" s="22">
        <f>IF(A123="","",VLOOKUP(A123,'WS Hcap'!$B$4:$D$156,3))</f>
      </c>
      <c r="C123" s="22"/>
      <c r="D123" s="37"/>
      <c r="E123" s="6"/>
      <c r="F123" s="23">
        <f>IF(A123="","",VLOOKUP(A123,'WS Hcap'!$B$4:$N$156,13))</f>
      </c>
      <c r="G123" s="23"/>
      <c r="I123" s="5">
        <v>119</v>
      </c>
      <c r="J123" s="7"/>
      <c r="K123" s="6"/>
      <c r="L123" s="6" t="s">
        <v>8</v>
      </c>
      <c r="M123" s="6"/>
    </row>
    <row r="124" spans="1:13" ht="15" customHeight="1">
      <c r="A124" s="22"/>
      <c r="B124" s="22">
        <f>IF(A124="","",VLOOKUP(A124,'WS Hcap'!$B$4:$D$156,3))</f>
      </c>
      <c r="C124" s="22"/>
      <c r="D124" s="37"/>
      <c r="E124" s="6"/>
      <c r="F124" s="23">
        <f>IF(A124="","",VLOOKUP(A124,'WS Hcap'!$B$4:$N$156,13))</f>
      </c>
      <c r="G124" s="23"/>
      <c r="I124" s="5">
        <v>120</v>
      </c>
      <c r="J124" s="7"/>
      <c r="K124" s="6"/>
      <c r="L124" s="6" t="s">
        <v>8</v>
      </c>
      <c r="M124" s="6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2">
    <mergeCell ref="J2:L2"/>
    <mergeCell ref="R2:X2"/>
  </mergeCells>
  <conditionalFormatting sqref="A5:A60">
    <cfRule type="duplicateValues" priority="1" dxfId="0" stopIfTrue="1">
      <formula>AND(COUNTIF($A$5:$A$60,A5)&gt;1,NOT(ISBLANK(A5)))</formula>
    </cfRule>
  </conditionalFormatting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A16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7.140625" style="35" customWidth="1"/>
    <col min="2" max="2" width="6.00390625" style="35" hidden="1" customWidth="1"/>
    <col min="3" max="3" width="7.7109375" style="1" customWidth="1"/>
    <col min="4" max="4" width="22.57421875" style="8" customWidth="1"/>
    <col min="5" max="5" width="7.4218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19.7109375" style="0" customWidth="1"/>
    <col min="20" max="20" width="17.140625" style="2" hidden="1" customWidth="1"/>
    <col min="21" max="23" width="17.140625" style="0" customWidth="1"/>
    <col min="24" max="24" width="9.8515625" style="0" customWidth="1"/>
    <col min="25" max="25" width="10.140625" style="0" customWidth="1"/>
    <col min="26" max="28" width="11.00390625" style="0" customWidth="1"/>
    <col min="30" max="30" width="9.140625" style="0" customWidth="1"/>
  </cols>
  <sheetData>
    <row r="1" spans="7:17" ht="12.75" hidden="1">
      <c r="G1">
        <v>0</v>
      </c>
      <c r="H1"/>
      <c r="I1">
        <v>0</v>
      </c>
      <c r="J1"/>
      <c r="K1">
        <v>0</v>
      </c>
      <c r="L1"/>
      <c r="M1"/>
      <c r="N1"/>
      <c r="O1">
        <v>0</v>
      </c>
      <c r="P1"/>
      <c r="Q1" s="1">
        <v>0</v>
      </c>
    </row>
    <row r="2" spans="1:17" ht="19.5" customHeight="1">
      <c r="A2" s="59"/>
      <c r="C2" s="60"/>
      <c r="E2" s="60"/>
      <c r="Q2" s="60"/>
    </row>
    <row r="3" spans="1:22" ht="15.75" customHeight="1">
      <c r="A3" s="59"/>
      <c r="C3" s="60"/>
      <c r="E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0"/>
      <c r="V3" s="2"/>
    </row>
    <row r="4" spans="1:27" ht="27.75" customHeight="1">
      <c r="A4" s="204" t="s">
        <v>49</v>
      </c>
      <c r="B4" s="18"/>
      <c r="C4" s="205" t="s">
        <v>9</v>
      </c>
      <c r="D4" s="78" t="s">
        <v>4</v>
      </c>
      <c r="E4" s="34" t="s">
        <v>214</v>
      </c>
      <c r="F4" s="19" t="s">
        <v>10</v>
      </c>
      <c r="G4" s="17" t="s">
        <v>11</v>
      </c>
      <c r="H4" s="17"/>
      <c r="I4" s="17" t="s">
        <v>12</v>
      </c>
      <c r="J4" s="17"/>
      <c r="K4" s="242" t="s">
        <v>13</v>
      </c>
      <c r="L4" s="243"/>
      <c r="M4" s="242" t="s">
        <v>14</v>
      </c>
      <c r="N4" s="243"/>
      <c r="O4" s="17" t="s">
        <v>165</v>
      </c>
      <c r="P4" s="17"/>
      <c r="Q4" s="28" t="s">
        <v>15</v>
      </c>
      <c r="AA4" s="46"/>
    </row>
    <row r="5" spans="1:27" ht="12.75" customHeight="1" hidden="1">
      <c r="A5" s="183"/>
      <c r="B5"/>
      <c r="C5" s="182"/>
      <c r="D5" s="58"/>
      <c r="E5"/>
      <c r="F5"/>
      <c r="G5"/>
      <c r="H5"/>
      <c r="I5"/>
      <c r="J5"/>
      <c r="K5"/>
      <c r="L5"/>
      <c r="M5"/>
      <c r="N5"/>
      <c r="O5"/>
      <c r="P5"/>
      <c r="Q5"/>
      <c r="AA5" s="46"/>
    </row>
    <row r="6" spans="1:27" ht="12.75" customHeight="1">
      <c r="A6" s="199"/>
      <c r="B6" s="200"/>
      <c r="C6" s="201"/>
      <c r="D6" s="202"/>
      <c r="E6" s="201"/>
      <c r="F6" s="203"/>
      <c r="G6" s="11" t="s">
        <v>16</v>
      </c>
      <c r="H6" s="13" t="s">
        <v>29</v>
      </c>
      <c r="I6" s="11" t="s">
        <v>16</v>
      </c>
      <c r="J6" s="13" t="s">
        <v>29</v>
      </c>
      <c r="K6" s="134" t="s">
        <v>16</v>
      </c>
      <c r="L6" s="13" t="s">
        <v>29</v>
      </c>
      <c r="M6" s="11" t="s">
        <v>16</v>
      </c>
      <c r="N6" s="13" t="s">
        <v>29</v>
      </c>
      <c r="O6" s="11" t="s">
        <v>16</v>
      </c>
      <c r="P6" s="13" t="s">
        <v>29</v>
      </c>
      <c r="Q6" s="201"/>
      <c r="AA6" s="46"/>
    </row>
    <row r="7" spans="1:27" ht="12.75">
      <c r="A7" s="12">
        <v>1</v>
      </c>
      <c r="B7" s="36"/>
      <c r="C7" s="160">
        <f aca="true" t="shared" si="0" ref="C7:C38">SUM(G7+I7+K7+M7+O7)</f>
        <v>49</v>
      </c>
      <c r="D7" s="41" t="s">
        <v>234</v>
      </c>
      <c r="E7" s="39">
        <f>IF(($C7=""),"",(+SUM($G7+$I7+$K7+$M7+$O7-LARGE(($G7,$I7,$K7,$M7,$O7),1))))</f>
        <v>32</v>
      </c>
      <c r="F7" s="161">
        <v>584</v>
      </c>
      <c r="G7" s="12">
        <v>1</v>
      </c>
      <c r="H7" s="14">
        <v>0.01650462962962963</v>
      </c>
      <c r="I7" s="43">
        <v>16</v>
      </c>
      <c r="J7" s="14">
        <v>0.016053240740740743</v>
      </c>
      <c r="K7" s="12">
        <v>15</v>
      </c>
      <c r="L7" s="15">
        <v>0.01572916666666667</v>
      </c>
      <c r="M7" s="43">
        <v>17</v>
      </c>
      <c r="N7" s="15">
        <v>0.015486111111111115</v>
      </c>
      <c r="O7" s="12"/>
      <c r="P7" s="14"/>
      <c r="Q7" s="20">
        <f aca="true" t="shared" si="1" ref="Q7:Q38">+T7</f>
        <v>0.015486111111111115</v>
      </c>
      <c r="T7" s="2">
        <f aca="true" t="shared" si="2" ref="T7:T66">MIN(H7,J7,L7,N7,P7)</f>
        <v>0.015486111111111115</v>
      </c>
      <c r="AA7" s="157"/>
    </row>
    <row r="8" spans="1:27" ht="12.75">
      <c r="A8" s="12">
        <v>2</v>
      </c>
      <c r="B8" s="36"/>
      <c r="C8" s="160">
        <f t="shared" si="0"/>
        <v>73</v>
      </c>
      <c r="D8" s="41" t="s">
        <v>223</v>
      </c>
      <c r="E8" s="39">
        <f>IF(($C8=""),"",(+SUM($G8+$I8+$K8+$M8+$O8-LARGE(($G8,$I8,$K8,$M8,$O8),1))))</f>
        <v>46</v>
      </c>
      <c r="F8" s="161">
        <v>355</v>
      </c>
      <c r="G8" s="12">
        <v>24</v>
      </c>
      <c r="H8" s="14">
        <v>0.018912037037037036</v>
      </c>
      <c r="I8" s="12">
        <v>3</v>
      </c>
      <c r="J8" s="14">
        <v>0.01753472222222222</v>
      </c>
      <c r="K8" s="12">
        <v>27</v>
      </c>
      <c r="L8" s="15">
        <v>0.0172337962962963</v>
      </c>
      <c r="M8" s="43">
        <v>19</v>
      </c>
      <c r="N8" s="15">
        <v>0.016886574074074078</v>
      </c>
      <c r="O8" s="12"/>
      <c r="P8" s="14"/>
      <c r="Q8" s="20">
        <f t="shared" si="1"/>
        <v>0.016886574074074078</v>
      </c>
      <c r="T8" s="2">
        <f t="shared" si="2"/>
        <v>0.016886574074074078</v>
      </c>
      <c r="AA8" s="157"/>
    </row>
    <row r="9" spans="1:27" ht="12.75">
      <c r="A9" s="12">
        <v>3</v>
      </c>
      <c r="B9" s="36"/>
      <c r="C9" s="160">
        <f t="shared" si="0"/>
        <v>73</v>
      </c>
      <c r="D9" s="41" t="s">
        <v>222</v>
      </c>
      <c r="E9" s="39">
        <f>IF(($C9=""),"",(+SUM($G9+$I9+$K9+$M9+$O9-LARGE(($G9,$I9,$K9,$M9,$O9),1))))</f>
        <v>33</v>
      </c>
      <c r="F9" s="161">
        <v>360</v>
      </c>
      <c r="G9" s="43">
        <v>40</v>
      </c>
      <c r="H9" s="44">
        <v>0.01954861111111111</v>
      </c>
      <c r="I9" s="43">
        <v>13</v>
      </c>
      <c r="J9" s="44">
        <v>0.01928240740740741</v>
      </c>
      <c r="K9" s="43">
        <v>16</v>
      </c>
      <c r="L9" s="44">
        <v>0.019039351851851856</v>
      </c>
      <c r="M9" s="43">
        <v>4</v>
      </c>
      <c r="N9" s="44">
        <v>0.018368055555555554</v>
      </c>
      <c r="O9" s="43"/>
      <c r="P9" s="44"/>
      <c r="Q9" s="20">
        <f t="shared" si="1"/>
        <v>0.018368055555555554</v>
      </c>
      <c r="T9" s="2">
        <f t="shared" si="2"/>
        <v>0.018368055555555554</v>
      </c>
      <c r="AA9" s="157"/>
    </row>
    <row r="10" spans="1:27" ht="12.75">
      <c r="A10" s="12">
        <v>4</v>
      </c>
      <c r="B10" s="36"/>
      <c r="C10" s="160">
        <f t="shared" si="0"/>
        <v>92</v>
      </c>
      <c r="D10" s="41" t="s">
        <v>226</v>
      </c>
      <c r="E10" s="39">
        <f>IF(($C10=""),"",(+SUM($G10+$I10+$K10+$M10+$O10-LARGE(($G10,$I10,$K10,$M10,$O10),1))))</f>
        <v>49</v>
      </c>
      <c r="F10" s="161">
        <v>382</v>
      </c>
      <c r="G10" s="43">
        <v>7</v>
      </c>
      <c r="H10" s="44">
        <v>0.010937500000000003</v>
      </c>
      <c r="I10" s="43">
        <v>25</v>
      </c>
      <c r="J10" s="44">
        <v>0.010833333333333334</v>
      </c>
      <c r="K10" s="43">
        <v>17</v>
      </c>
      <c r="L10" s="44">
        <v>0.010370370370370374</v>
      </c>
      <c r="M10" s="43">
        <v>43</v>
      </c>
      <c r="N10" s="44">
        <v>0.01032407407407408</v>
      </c>
      <c r="O10" s="43"/>
      <c r="P10" s="44"/>
      <c r="Q10" s="20">
        <f t="shared" si="1"/>
        <v>0.01032407407407408</v>
      </c>
      <c r="T10" s="2">
        <f t="shared" si="2"/>
        <v>0.01032407407407408</v>
      </c>
      <c r="AA10" s="157"/>
    </row>
    <row r="11" spans="1:27" ht="12.75">
      <c r="A11" s="12">
        <v>5</v>
      </c>
      <c r="B11" s="36"/>
      <c r="C11" s="160">
        <f t="shared" si="0"/>
        <v>105</v>
      </c>
      <c r="D11" s="41" t="s">
        <v>31</v>
      </c>
      <c r="E11" s="39">
        <f>IF(($C11=""),"",(+SUM($G11+$I11+$K11+$M11+$O11-LARGE(($G11,$I11,$K11,$M11,$O11),1))))</f>
        <v>62</v>
      </c>
      <c r="F11" s="161">
        <v>472</v>
      </c>
      <c r="G11" s="12">
        <v>43</v>
      </c>
      <c r="H11" s="14">
        <v>0.014409722222222221</v>
      </c>
      <c r="I11" s="43">
        <v>17</v>
      </c>
      <c r="J11" s="14">
        <v>0.014178240740740745</v>
      </c>
      <c r="K11" s="12">
        <v>29</v>
      </c>
      <c r="L11" s="15">
        <v>0.01416666666666667</v>
      </c>
      <c r="M11" s="43">
        <v>16</v>
      </c>
      <c r="N11" s="15">
        <v>0.01391203703703704</v>
      </c>
      <c r="O11" s="12"/>
      <c r="P11" s="14"/>
      <c r="Q11" s="20">
        <f t="shared" si="1"/>
        <v>0.01391203703703704</v>
      </c>
      <c r="T11" s="2">
        <f t="shared" si="2"/>
        <v>0.01391203703703704</v>
      </c>
      <c r="AA11" s="157"/>
    </row>
    <row r="12" spans="1:27" ht="12.75">
      <c r="A12" s="12">
        <v>6</v>
      </c>
      <c r="B12" s="36"/>
      <c r="C12" s="160">
        <f t="shared" si="0"/>
        <v>113</v>
      </c>
      <c r="D12" s="41" t="s">
        <v>177</v>
      </c>
      <c r="E12" s="39">
        <f>IF(($C12=""),"",(+SUM($G12+$I12+$K12+$M12+$O12-LARGE(($G12,$I12,$K12,$M12,$O12),1))))</f>
        <v>78</v>
      </c>
      <c r="F12" s="161">
        <v>385</v>
      </c>
      <c r="G12" s="12">
        <v>17</v>
      </c>
      <c r="H12" s="14">
        <v>0.011215277777777782</v>
      </c>
      <c r="I12" s="43">
        <v>28</v>
      </c>
      <c r="J12" s="14">
        <v>0.011203703703703707</v>
      </c>
      <c r="K12" s="12">
        <v>33</v>
      </c>
      <c r="L12" s="15">
        <v>0.011273148148148152</v>
      </c>
      <c r="M12" s="43">
        <v>35</v>
      </c>
      <c r="N12" s="15">
        <v>0.011122685185185189</v>
      </c>
      <c r="O12" s="12"/>
      <c r="P12" s="14"/>
      <c r="Q12" s="20">
        <f t="shared" si="1"/>
        <v>0.011122685185185189</v>
      </c>
      <c r="T12" s="2">
        <f t="shared" si="2"/>
        <v>0.011122685185185189</v>
      </c>
      <c r="AA12" s="157"/>
    </row>
    <row r="13" spans="1:27" ht="12.75">
      <c r="A13" s="12">
        <v>7</v>
      </c>
      <c r="B13" s="36"/>
      <c r="C13" s="160">
        <f t="shared" si="0"/>
        <v>115</v>
      </c>
      <c r="D13" s="41" t="s">
        <v>212</v>
      </c>
      <c r="E13" s="39">
        <f>IF(($C13=""),"",(+SUM($G13+$I13+$K13+$M13+$O13-LARGE(($G13,$I13,$K13,$M13,$O13),1))))</f>
        <v>81</v>
      </c>
      <c r="F13" s="161">
        <v>363</v>
      </c>
      <c r="G13" s="43">
        <v>31</v>
      </c>
      <c r="H13" s="44">
        <v>0.010358796296296298</v>
      </c>
      <c r="I13" s="43">
        <v>34</v>
      </c>
      <c r="J13" s="44">
        <v>0.01039351851851852</v>
      </c>
      <c r="K13" s="43">
        <v>20</v>
      </c>
      <c r="L13" s="44">
        <v>0.010231481481481484</v>
      </c>
      <c r="M13" s="43">
        <v>30</v>
      </c>
      <c r="N13" s="44">
        <v>0.010046296296296298</v>
      </c>
      <c r="O13" s="43"/>
      <c r="P13" s="44"/>
      <c r="Q13" s="20">
        <f t="shared" si="1"/>
        <v>0.010046296296296298</v>
      </c>
      <c r="T13" s="2">
        <f t="shared" si="2"/>
        <v>0.010046296296296298</v>
      </c>
      <c r="AA13" s="157"/>
    </row>
    <row r="14" spans="1:27" ht="12.75">
      <c r="A14" s="12">
        <v>8</v>
      </c>
      <c r="B14" s="36"/>
      <c r="C14" s="160">
        <f t="shared" si="0"/>
        <v>117</v>
      </c>
      <c r="D14" s="41" t="s">
        <v>162</v>
      </c>
      <c r="E14" s="39">
        <f>IF(($C14=""),"",(+SUM($G14+$I14+$K14+$M14+$O14-LARGE(($G14,$I14,$K14,$M14,$O14),1))))</f>
        <v>70</v>
      </c>
      <c r="F14" s="161">
        <v>377</v>
      </c>
      <c r="G14" s="12">
        <v>19</v>
      </c>
      <c r="H14" s="14">
        <v>0.011400462962962966</v>
      </c>
      <c r="I14" s="43">
        <v>45</v>
      </c>
      <c r="J14" s="14">
        <v>0.011608796296296296</v>
      </c>
      <c r="K14" s="12">
        <v>6</v>
      </c>
      <c r="L14" s="15">
        <v>0.011030092592592593</v>
      </c>
      <c r="M14" s="43">
        <v>47</v>
      </c>
      <c r="N14" s="15">
        <v>0.011122685185185185</v>
      </c>
      <c r="O14" s="12"/>
      <c r="P14" s="14"/>
      <c r="Q14" s="20">
        <f t="shared" si="1"/>
        <v>0.011030092592592593</v>
      </c>
      <c r="T14" s="2">
        <f t="shared" si="2"/>
        <v>0.011030092592592593</v>
      </c>
      <c r="AA14" s="157"/>
    </row>
    <row r="15" spans="1:27" ht="12.75">
      <c r="A15" s="12">
        <v>9</v>
      </c>
      <c r="B15" s="36"/>
      <c r="C15" s="160">
        <f t="shared" si="0"/>
        <v>118</v>
      </c>
      <c r="D15" s="130" t="s">
        <v>94</v>
      </c>
      <c r="E15" s="39">
        <f>IF(($C15=""),"",(+SUM($G15+$I15+$K15+$M15+$O15-LARGE(($G15,$I15,$K15,$M15,$O15),1))))</f>
        <v>61</v>
      </c>
      <c r="F15" s="161">
        <v>492</v>
      </c>
      <c r="G15" s="12">
        <v>12</v>
      </c>
      <c r="H15" s="14">
        <v>0.011064814814814819</v>
      </c>
      <c r="I15" s="43">
        <v>10</v>
      </c>
      <c r="J15" s="14">
        <v>0.010706018518518523</v>
      </c>
      <c r="K15" s="12">
        <v>57</v>
      </c>
      <c r="L15" s="15">
        <v>0.010833333333333334</v>
      </c>
      <c r="M15" s="43">
        <v>39</v>
      </c>
      <c r="N15" s="15">
        <v>0.010636574074074076</v>
      </c>
      <c r="O15" s="12"/>
      <c r="P15" s="14"/>
      <c r="Q15" s="20">
        <f t="shared" si="1"/>
        <v>0.010636574074074076</v>
      </c>
      <c r="T15" s="2">
        <f t="shared" si="2"/>
        <v>0.010636574074074076</v>
      </c>
      <c r="AA15" s="157"/>
    </row>
    <row r="16" spans="1:27" ht="12.75">
      <c r="A16" s="12">
        <v>10</v>
      </c>
      <c r="B16" s="36"/>
      <c r="C16" s="160">
        <f t="shared" si="0"/>
        <v>121</v>
      </c>
      <c r="D16" s="41" t="s">
        <v>225</v>
      </c>
      <c r="E16" s="39">
        <f>IF(($C16=""),"",(+SUM($G16+$I16+$K16+$M16+$O16-LARGE(($G16,$I16,$K16,$M16,$O16),1))))</f>
        <v>61</v>
      </c>
      <c r="F16" s="161">
        <v>381</v>
      </c>
      <c r="G16" s="12">
        <v>45</v>
      </c>
      <c r="H16" s="14">
        <v>0.014953703703703703</v>
      </c>
      <c r="I16" s="12">
        <v>11</v>
      </c>
      <c r="J16" s="14">
        <v>0.014583333333333335</v>
      </c>
      <c r="K16" s="12">
        <v>5</v>
      </c>
      <c r="L16" s="15">
        <v>0.014131944444444447</v>
      </c>
      <c r="M16" s="43">
        <v>60</v>
      </c>
      <c r="N16" s="15">
        <v>0.014328703703703703</v>
      </c>
      <c r="O16" s="12"/>
      <c r="P16" s="14"/>
      <c r="Q16" s="20">
        <f t="shared" si="1"/>
        <v>0.014131944444444447</v>
      </c>
      <c r="T16" s="2">
        <f t="shared" si="2"/>
        <v>0.014131944444444447</v>
      </c>
      <c r="AA16" s="157"/>
    </row>
    <row r="17" spans="1:27" ht="12.75">
      <c r="A17" s="12">
        <v>11</v>
      </c>
      <c r="B17" s="36"/>
      <c r="C17" s="160">
        <f t="shared" si="0"/>
        <v>122</v>
      </c>
      <c r="D17" s="41" t="s">
        <v>187</v>
      </c>
      <c r="E17" s="39">
        <f>IF(($C17=""),"",(+SUM($G17+$I17+$K17+$M17+$O17-LARGE(($G17,$I17,$K17,$M17,$O17),1))))</f>
        <v>78</v>
      </c>
      <c r="F17" s="161">
        <v>362</v>
      </c>
      <c r="G17" s="12">
        <v>9</v>
      </c>
      <c r="H17" s="14">
        <v>0.011365740740740742</v>
      </c>
      <c r="I17" s="43">
        <v>33</v>
      </c>
      <c r="J17" s="14">
        <v>0.011250000000000001</v>
      </c>
      <c r="K17" s="12">
        <v>44</v>
      </c>
      <c r="L17" s="15">
        <v>0.011354166666666667</v>
      </c>
      <c r="M17" s="43">
        <v>36</v>
      </c>
      <c r="N17" s="15">
        <v>0.011122685185185189</v>
      </c>
      <c r="O17" s="12"/>
      <c r="P17" s="14"/>
      <c r="Q17" s="20">
        <f t="shared" si="1"/>
        <v>0.011122685185185189</v>
      </c>
      <c r="T17" s="2">
        <f t="shared" si="2"/>
        <v>0.011122685185185189</v>
      </c>
      <c r="AA17" s="157"/>
    </row>
    <row r="18" spans="1:27" ht="12.75">
      <c r="A18" s="12">
        <v>12</v>
      </c>
      <c r="B18" s="36"/>
      <c r="C18" s="160">
        <f t="shared" si="0"/>
        <v>122</v>
      </c>
      <c r="D18" s="41" t="s">
        <v>25</v>
      </c>
      <c r="E18" s="39">
        <f>IF(($C18=""),"",(+SUM($G18+$I18+$K18+$M18+$O18-LARGE(($G18,$I18,$K18,$M18,$O18),1))))</f>
        <v>48</v>
      </c>
      <c r="F18" s="161">
        <v>450</v>
      </c>
      <c r="G18" s="43">
        <v>10</v>
      </c>
      <c r="H18" s="44">
        <v>0.01127314814814815</v>
      </c>
      <c r="I18" s="43">
        <v>14</v>
      </c>
      <c r="J18" s="44">
        <v>0.010960648148148152</v>
      </c>
      <c r="K18" s="43">
        <v>74</v>
      </c>
      <c r="L18" s="44">
        <v>0.01170138888888889</v>
      </c>
      <c r="M18" s="43">
        <v>24</v>
      </c>
      <c r="N18" s="44">
        <v>0.010856481481481486</v>
      </c>
      <c r="O18" s="43"/>
      <c r="P18" s="44"/>
      <c r="Q18" s="20">
        <f t="shared" si="1"/>
        <v>0.010856481481481486</v>
      </c>
      <c r="T18" s="2">
        <f t="shared" si="2"/>
        <v>0.010856481481481486</v>
      </c>
      <c r="AA18" s="157"/>
    </row>
    <row r="19" spans="1:27" ht="12.75">
      <c r="A19" s="12">
        <v>13</v>
      </c>
      <c r="B19" s="36"/>
      <c r="C19" s="160">
        <f t="shared" si="0"/>
        <v>123</v>
      </c>
      <c r="D19" s="41" t="s">
        <v>166</v>
      </c>
      <c r="E19" s="39">
        <f>IF(($C19=""),"",(+SUM($G19+$I19+$K19+$M19+$O19-LARGE(($G19,$I19,$K19,$M19,$O19),1))))</f>
        <v>46</v>
      </c>
      <c r="F19" s="161">
        <v>483</v>
      </c>
      <c r="G19" s="43">
        <v>77</v>
      </c>
      <c r="H19" s="44">
        <v>0.019444444444444445</v>
      </c>
      <c r="I19" s="43">
        <v>6</v>
      </c>
      <c r="J19" s="44">
        <v>0.01844907407407408</v>
      </c>
      <c r="K19" s="43">
        <v>11</v>
      </c>
      <c r="L19" s="44">
        <v>0.018125000000000002</v>
      </c>
      <c r="M19" s="43">
        <v>29</v>
      </c>
      <c r="N19" s="44">
        <v>0.017847222222222226</v>
      </c>
      <c r="O19" s="43"/>
      <c r="P19" s="44"/>
      <c r="Q19" s="20">
        <f t="shared" si="1"/>
        <v>0.017847222222222226</v>
      </c>
      <c r="T19" s="2">
        <f t="shared" si="2"/>
        <v>0.017847222222222226</v>
      </c>
      <c r="AA19" s="157"/>
    </row>
    <row r="20" spans="1:27" ht="12.75">
      <c r="A20" s="12">
        <v>14</v>
      </c>
      <c r="B20" s="36"/>
      <c r="C20" s="160">
        <f t="shared" si="0"/>
        <v>124</v>
      </c>
      <c r="D20" s="41" t="s">
        <v>160</v>
      </c>
      <c r="E20" s="39">
        <f>IF(($C20=""),"",(+SUM($G20+$I20+$K20+$M20+$O20-LARGE(($G20,$I20,$K20,$M20,$O20),1))))</f>
        <v>82</v>
      </c>
      <c r="F20" s="161">
        <v>581</v>
      </c>
      <c r="G20" s="12">
        <v>42</v>
      </c>
      <c r="H20" s="14">
        <v>0.011250000000000001</v>
      </c>
      <c r="I20" s="43">
        <v>9</v>
      </c>
      <c r="J20" s="14">
        <v>0.010868055555555556</v>
      </c>
      <c r="K20" s="12">
        <v>36</v>
      </c>
      <c r="L20" s="15">
        <v>0.010763888888888889</v>
      </c>
      <c r="M20" s="43">
        <v>37</v>
      </c>
      <c r="N20" s="15">
        <v>0.010613425925925929</v>
      </c>
      <c r="O20" s="12"/>
      <c r="P20" s="14"/>
      <c r="Q20" s="20">
        <f t="shared" si="1"/>
        <v>0.010613425925925929</v>
      </c>
      <c r="T20" s="2">
        <f t="shared" si="2"/>
        <v>0.010613425925925929</v>
      </c>
      <c r="AA20" s="157"/>
    </row>
    <row r="21" spans="1:27" ht="12.75">
      <c r="A21" s="12">
        <v>15</v>
      </c>
      <c r="B21" s="36"/>
      <c r="C21" s="160">
        <f t="shared" si="0"/>
        <v>130</v>
      </c>
      <c r="D21" s="41" t="s">
        <v>172</v>
      </c>
      <c r="E21" s="39">
        <f>IF(($C21=""),"",(+SUM($G21+$I21+$K21+$M21+$O21-LARGE(($G21,$I21,$K21,$M21,$O21),1))))</f>
        <v>54</v>
      </c>
      <c r="F21" s="161">
        <v>462</v>
      </c>
      <c r="G21" s="12">
        <v>76</v>
      </c>
      <c r="H21" s="14">
        <v>0.013645833333333336</v>
      </c>
      <c r="I21" s="43">
        <v>4</v>
      </c>
      <c r="J21" s="14">
        <v>0.011956018518518517</v>
      </c>
      <c r="K21" s="12">
        <v>43</v>
      </c>
      <c r="L21" s="15">
        <v>0.011875000000000002</v>
      </c>
      <c r="M21" s="43">
        <v>7</v>
      </c>
      <c r="N21" s="15">
        <v>0.011284722222222225</v>
      </c>
      <c r="O21" s="12"/>
      <c r="P21" s="14"/>
      <c r="Q21" s="20">
        <f t="shared" si="1"/>
        <v>0.011284722222222225</v>
      </c>
      <c r="T21" s="2">
        <f t="shared" si="2"/>
        <v>0.011284722222222225</v>
      </c>
      <c r="AA21" s="157"/>
    </row>
    <row r="22" spans="1:27" ht="12.75">
      <c r="A22" s="12">
        <v>16</v>
      </c>
      <c r="B22" s="36"/>
      <c r="C22" s="160">
        <f t="shared" si="0"/>
        <v>132</v>
      </c>
      <c r="D22" s="41" t="s">
        <v>95</v>
      </c>
      <c r="E22" s="39">
        <f>IF(($C22=""),"",(+SUM($G22+$I22+$K22+$M22+$O22-LARGE(($G22,$I22,$K22,$M22,$O22),1))))</f>
        <v>90</v>
      </c>
      <c r="F22" s="161">
        <v>560</v>
      </c>
      <c r="G22" s="12">
        <v>35</v>
      </c>
      <c r="H22" s="14">
        <v>0.013738425925925925</v>
      </c>
      <c r="I22" s="43">
        <v>42</v>
      </c>
      <c r="J22" s="14">
        <v>0.013842592592592596</v>
      </c>
      <c r="K22" s="12">
        <v>32</v>
      </c>
      <c r="L22" s="15">
        <v>0.01385416666666667</v>
      </c>
      <c r="M22" s="43">
        <v>23</v>
      </c>
      <c r="N22" s="15">
        <v>0.013622685185185187</v>
      </c>
      <c r="O22" s="12"/>
      <c r="P22" s="14"/>
      <c r="Q22" s="20">
        <f t="shared" si="1"/>
        <v>0.013622685185185187</v>
      </c>
      <c r="T22" s="2">
        <f t="shared" si="2"/>
        <v>0.013622685185185187</v>
      </c>
      <c r="AA22" s="157"/>
    </row>
    <row r="23" spans="1:27" ht="12.75">
      <c r="A23" s="12">
        <v>17</v>
      </c>
      <c r="B23" s="36"/>
      <c r="C23" s="160">
        <f t="shared" si="0"/>
        <v>137</v>
      </c>
      <c r="D23" s="41" t="s">
        <v>28</v>
      </c>
      <c r="E23" s="39">
        <f>IF(($C23=""),"",(+SUM($G23+$I23+$K23+$M23+$O23-LARGE(($G23,$I23,$K23,$M23,$O23),1))))</f>
        <v>81</v>
      </c>
      <c r="F23" s="161">
        <v>361</v>
      </c>
      <c r="G23" s="12">
        <v>22</v>
      </c>
      <c r="H23" s="14">
        <v>0.012997685185185187</v>
      </c>
      <c r="I23" s="43">
        <v>35</v>
      </c>
      <c r="J23" s="14">
        <v>0.013055555555555555</v>
      </c>
      <c r="K23" s="12">
        <v>24</v>
      </c>
      <c r="L23" s="15">
        <v>0.012881944444444448</v>
      </c>
      <c r="M23" s="43">
        <v>56</v>
      </c>
      <c r="N23" s="15">
        <v>0.013020833333333332</v>
      </c>
      <c r="O23" s="12"/>
      <c r="P23" s="14"/>
      <c r="Q23" s="20">
        <f t="shared" si="1"/>
        <v>0.012881944444444448</v>
      </c>
      <c r="T23" s="2">
        <f t="shared" si="2"/>
        <v>0.012881944444444448</v>
      </c>
      <c r="AA23" s="157"/>
    </row>
    <row r="24" spans="1:27" ht="12.75">
      <c r="A24" s="12">
        <v>18</v>
      </c>
      <c r="B24" s="36"/>
      <c r="C24" s="160">
        <f t="shared" si="0"/>
        <v>137</v>
      </c>
      <c r="D24" s="41" t="s">
        <v>183</v>
      </c>
      <c r="E24" s="39">
        <f>IF(($C24=""),"",(+SUM($G24+$I24+$K24+$M24+$O24-LARGE(($G24,$I24,$K24,$M24,$O24),1))))</f>
        <v>83</v>
      </c>
      <c r="F24" s="161">
        <v>569</v>
      </c>
      <c r="G24" s="12">
        <v>38</v>
      </c>
      <c r="H24" s="14">
        <v>0.015023148148148148</v>
      </c>
      <c r="I24" s="43">
        <v>23</v>
      </c>
      <c r="J24" s="14">
        <v>0.01496527777777778</v>
      </c>
      <c r="K24" s="12">
        <v>22</v>
      </c>
      <c r="L24" s="15">
        <v>0.014768518518518523</v>
      </c>
      <c r="M24" s="43">
        <v>54</v>
      </c>
      <c r="N24" s="15">
        <v>0.01482638888888889</v>
      </c>
      <c r="O24" s="12"/>
      <c r="P24" s="14"/>
      <c r="Q24" s="20">
        <f t="shared" si="1"/>
        <v>0.014768518518518523</v>
      </c>
      <c r="T24" s="2">
        <f t="shared" si="2"/>
        <v>0.014768518518518523</v>
      </c>
      <c r="AA24" s="157"/>
    </row>
    <row r="25" spans="1:27" ht="12.75">
      <c r="A25" s="12">
        <v>19</v>
      </c>
      <c r="B25" s="36"/>
      <c r="C25" s="160">
        <f t="shared" si="0"/>
        <v>140</v>
      </c>
      <c r="D25" s="41" t="s">
        <v>157</v>
      </c>
      <c r="E25" s="39">
        <f>IF(($C25=""),"",(+SUM($G25+$I25+$K25+$M25+$O25-LARGE(($G25,$I25,$K25,$M25,$O25),1))))</f>
        <v>80</v>
      </c>
      <c r="F25" s="161">
        <v>568</v>
      </c>
      <c r="G25" s="12">
        <v>51</v>
      </c>
      <c r="H25" s="14">
        <v>0.013125</v>
      </c>
      <c r="I25" s="43">
        <v>7</v>
      </c>
      <c r="J25" s="14">
        <v>0.012754629629629631</v>
      </c>
      <c r="K25" s="12">
        <v>60</v>
      </c>
      <c r="L25" s="15">
        <v>0.012962962962962964</v>
      </c>
      <c r="M25" s="43">
        <v>22</v>
      </c>
      <c r="N25" s="15">
        <v>0.01258101851851852</v>
      </c>
      <c r="O25" s="12"/>
      <c r="P25" s="14"/>
      <c r="Q25" s="20">
        <f t="shared" si="1"/>
        <v>0.01258101851851852</v>
      </c>
      <c r="T25" s="2">
        <f t="shared" si="2"/>
        <v>0.01258101851851852</v>
      </c>
      <c r="AA25" s="157"/>
    </row>
    <row r="26" spans="1:27" ht="12.75">
      <c r="A26" s="12">
        <v>20</v>
      </c>
      <c r="B26" s="36"/>
      <c r="C26" s="160">
        <f t="shared" si="0"/>
        <v>146</v>
      </c>
      <c r="D26" s="41" t="s">
        <v>211</v>
      </c>
      <c r="E26" s="39">
        <f>IF(($C26=""),"",(+SUM($G26+$I26+$K26+$M26+$O26-LARGE(($G26,$I26,$K26,$M26,$O26),1))))</f>
        <v>95</v>
      </c>
      <c r="F26" s="161">
        <v>496</v>
      </c>
      <c r="G26" s="12">
        <v>48</v>
      </c>
      <c r="H26" s="14">
        <v>0.013773148148148149</v>
      </c>
      <c r="I26" s="12">
        <v>51</v>
      </c>
      <c r="J26" s="14">
        <v>0.013993055555555555</v>
      </c>
      <c r="K26" s="12">
        <v>9</v>
      </c>
      <c r="L26" s="15">
        <v>0.013576388888888893</v>
      </c>
      <c r="M26" s="43">
        <v>38</v>
      </c>
      <c r="N26" s="15">
        <v>0.013402777777777779</v>
      </c>
      <c r="O26" s="12"/>
      <c r="P26" s="14"/>
      <c r="Q26" s="20">
        <f t="shared" si="1"/>
        <v>0.013402777777777779</v>
      </c>
      <c r="T26" s="2">
        <f t="shared" si="2"/>
        <v>0.013402777777777779</v>
      </c>
      <c r="AA26" s="157"/>
    </row>
    <row r="27" spans="1:27" ht="12.75">
      <c r="A27" s="12">
        <v>21</v>
      </c>
      <c r="B27" s="36"/>
      <c r="C27" s="160">
        <f t="shared" si="0"/>
        <v>149</v>
      </c>
      <c r="D27" s="41" t="s">
        <v>181</v>
      </c>
      <c r="E27" s="39">
        <f>IF(($C27=""),"",(+SUM($G27+$I27+$K27+$M27+$O27-LARGE(($G27,$I27,$K27,$M27,$O27),1))))</f>
        <v>90</v>
      </c>
      <c r="F27" s="161">
        <v>371</v>
      </c>
      <c r="G27" s="12">
        <v>21</v>
      </c>
      <c r="H27" s="14">
        <v>0.012291666666666668</v>
      </c>
      <c r="I27" s="12">
        <v>44</v>
      </c>
      <c r="J27" s="14">
        <v>0.01246527777777778</v>
      </c>
      <c r="K27" s="12">
        <v>25</v>
      </c>
      <c r="L27" s="15">
        <v>0.012187500000000004</v>
      </c>
      <c r="M27" s="43">
        <v>59</v>
      </c>
      <c r="N27" s="15">
        <v>0.012372685185185186</v>
      </c>
      <c r="O27" s="12"/>
      <c r="P27" s="14"/>
      <c r="Q27" s="20">
        <f t="shared" si="1"/>
        <v>0.012187500000000004</v>
      </c>
      <c r="T27" s="2">
        <f t="shared" si="2"/>
        <v>0.012187500000000004</v>
      </c>
      <c r="AA27" s="157"/>
    </row>
    <row r="28" spans="1:27" ht="12.75">
      <c r="A28" s="12">
        <v>22</v>
      </c>
      <c r="B28" s="36"/>
      <c r="C28" s="160">
        <f t="shared" si="0"/>
        <v>151</v>
      </c>
      <c r="D28" s="41" t="s">
        <v>197</v>
      </c>
      <c r="E28" s="39">
        <f>IF(($C28=""),"",(+SUM($G28+$I28+$K28+$M28+$O28-LARGE(($G28,$I28,$K28,$M28,$O28),1))))</f>
        <v>99</v>
      </c>
      <c r="F28" s="161">
        <v>459</v>
      </c>
      <c r="G28" s="12">
        <v>44</v>
      </c>
      <c r="H28" s="14">
        <v>0.012152777777777776</v>
      </c>
      <c r="I28" s="43">
        <v>52</v>
      </c>
      <c r="J28" s="15">
        <v>0.012442129629629631</v>
      </c>
      <c r="K28" s="12">
        <v>35</v>
      </c>
      <c r="L28" s="15">
        <v>0.01232638888888889</v>
      </c>
      <c r="M28" s="43">
        <v>20</v>
      </c>
      <c r="N28" s="15">
        <v>0.012048611111111114</v>
      </c>
      <c r="O28" s="12"/>
      <c r="P28" s="14"/>
      <c r="Q28" s="20">
        <f t="shared" si="1"/>
        <v>0.012048611111111114</v>
      </c>
      <c r="T28" s="2">
        <f t="shared" si="2"/>
        <v>0.012048611111111114</v>
      </c>
      <c r="AA28" s="157"/>
    </row>
    <row r="29" spans="1:27" ht="12.75">
      <c r="A29" s="12">
        <v>23</v>
      </c>
      <c r="B29" s="36"/>
      <c r="C29" s="160">
        <f t="shared" si="0"/>
        <v>160</v>
      </c>
      <c r="D29" s="41" t="s">
        <v>231</v>
      </c>
      <c r="E29" s="39">
        <f>IF(($C29=""),"",(+SUM($G29+$I29+$K29+$M29+$O29-LARGE(($G29,$I29,$K29,$M29,$O29),1))))</f>
        <v>108</v>
      </c>
      <c r="F29" s="161">
        <v>479</v>
      </c>
      <c r="G29" s="12">
        <v>13</v>
      </c>
      <c r="H29" s="14">
        <v>0.011805555555555557</v>
      </c>
      <c r="I29" s="43">
        <v>43</v>
      </c>
      <c r="J29" s="14">
        <v>0.011944444444444447</v>
      </c>
      <c r="K29" s="12">
        <v>52</v>
      </c>
      <c r="L29" s="15">
        <v>0.011979166666666667</v>
      </c>
      <c r="M29" s="43">
        <v>52</v>
      </c>
      <c r="N29" s="15">
        <v>0.011863425925925928</v>
      </c>
      <c r="O29" s="12"/>
      <c r="P29" s="14"/>
      <c r="Q29" s="20">
        <f t="shared" si="1"/>
        <v>0.011805555555555557</v>
      </c>
      <c r="T29" s="2">
        <f t="shared" si="2"/>
        <v>0.011805555555555557</v>
      </c>
      <c r="AA29" s="157"/>
    </row>
    <row r="30" spans="1:27" ht="12.75">
      <c r="A30" s="12">
        <v>24</v>
      </c>
      <c r="B30" s="36"/>
      <c r="C30" s="160">
        <f t="shared" si="0"/>
        <v>161</v>
      </c>
      <c r="D30" s="41" t="s">
        <v>26</v>
      </c>
      <c r="E30" s="39">
        <f>IF(($C30=""),"",(+SUM($G30+$I30+$K30+$M30+$O30-LARGE(($G30,$I30,$K30,$M30,$O30),1))))</f>
        <v>112</v>
      </c>
      <c r="F30" s="161">
        <v>469</v>
      </c>
      <c r="G30" s="12">
        <v>20</v>
      </c>
      <c r="H30" s="14">
        <v>0.0134837962962963</v>
      </c>
      <c r="I30" s="12">
        <v>47</v>
      </c>
      <c r="J30" s="14">
        <v>0.013715277777777776</v>
      </c>
      <c r="K30" s="12">
        <v>45</v>
      </c>
      <c r="L30" s="15">
        <v>0.013645833333333331</v>
      </c>
      <c r="M30" s="43">
        <v>49</v>
      </c>
      <c r="N30" s="15">
        <v>0.013564814814814813</v>
      </c>
      <c r="O30" s="12"/>
      <c r="P30" s="14"/>
      <c r="Q30" s="20">
        <f t="shared" si="1"/>
        <v>0.0134837962962963</v>
      </c>
      <c r="T30" s="2">
        <f t="shared" si="2"/>
        <v>0.0134837962962963</v>
      </c>
      <c r="AA30" s="157"/>
    </row>
    <row r="31" spans="1:27" ht="12.75">
      <c r="A31" s="12">
        <v>25</v>
      </c>
      <c r="B31" s="36"/>
      <c r="C31" s="160">
        <f t="shared" si="0"/>
        <v>161</v>
      </c>
      <c r="D31" s="41" t="s">
        <v>98</v>
      </c>
      <c r="E31" s="39">
        <f>IF(($C31=""),"",(+SUM($G31+$I31+$K31+$M31+$O31-LARGE(($G31,$I31,$K31,$M31,$O31),1))))</f>
        <v>93</v>
      </c>
      <c r="F31" s="161">
        <v>354</v>
      </c>
      <c r="G31" s="12">
        <v>68</v>
      </c>
      <c r="H31" s="14">
        <v>0.01247685185185185</v>
      </c>
      <c r="I31" s="43">
        <v>12</v>
      </c>
      <c r="J31" s="14">
        <v>0.01197916666666667</v>
      </c>
      <c r="K31" s="12">
        <v>55</v>
      </c>
      <c r="L31" s="15">
        <v>0.01221064814814815</v>
      </c>
      <c r="M31" s="43">
        <v>26</v>
      </c>
      <c r="N31" s="15">
        <v>0.011909722222222226</v>
      </c>
      <c r="O31" s="12"/>
      <c r="P31" s="14"/>
      <c r="Q31" s="20">
        <f t="shared" si="1"/>
        <v>0.011909722222222226</v>
      </c>
      <c r="T31" s="2">
        <f t="shared" si="2"/>
        <v>0.011909722222222226</v>
      </c>
      <c r="AA31" s="157"/>
    </row>
    <row r="32" spans="1:27" ht="12.75">
      <c r="A32" s="12">
        <v>26</v>
      </c>
      <c r="B32" s="36"/>
      <c r="C32" s="160">
        <f t="shared" si="0"/>
        <v>168</v>
      </c>
      <c r="D32" s="41" t="s">
        <v>42</v>
      </c>
      <c r="E32" s="39">
        <f>IF(($C32=""),"",(+SUM($G32+$I32+$K32+$M32+$O32-LARGE(($G32,$I32,$K32,$M32,$O32),1))))</f>
        <v>106</v>
      </c>
      <c r="F32" s="161">
        <v>347</v>
      </c>
      <c r="G32" s="12">
        <v>62</v>
      </c>
      <c r="H32" s="14">
        <v>0.015439814814814814</v>
      </c>
      <c r="I32" s="43">
        <v>8</v>
      </c>
      <c r="J32" s="14">
        <v>0.014849537037037038</v>
      </c>
      <c r="K32" s="12">
        <v>54</v>
      </c>
      <c r="L32" s="15">
        <v>0.014976851851851854</v>
      </c>
      <c r="M32" s="43">
        <v>44</v>
      </c>
      <c r="N32" s="15">
        <v>0.014861111111111115</v>
      </c>
      <c r="O32" s="12"/>
      <c r="P32" s="14"/>
      <c r="Q32" s="20">
        <f t="shared" si="1"/>
        <v>0.014849537037037038</v>
      </c>
      <c r="T32" s="2">
        <f t="shared" si="2"/>
        <v>0.014849537037037038</v>
      </c>
      <c r="AA32" s="157"/>
    </row>
    <row r="33" spans="1:27" ht="12.75">
      <c r="A33" s="12">
        <v>27</v>
      </c>
      <c r="B33" s="36"/>
      <c r="C33" s="160">
        <f t="shared" si="0"/>
        <v>173</v>
      </c>
      <c r="D33" s="41" t="s">
        <v>93</v>
      </c>
      <c r="E33" s="39">
        <f>IF(($C33=""),"",(+SUM($G33+$I33+$K33+$M33+$O33-LARGE(($G33,$I33,$K33,$M33,$O33),1))))</f>
        <v>120</v>
      </c>
      <c r="F33" s="161">
        <v>384</v>
      </c>
      <c r="G33" s="12">
        <v>30</v>
      </c>
      <c r="H33" s="14">
        <v>0.011400462962962966</v>
      </c>
      <c r="I33" s="12">
        <v>40</v>
      </c>
      <c r="J33" s="14">
        <v>0.011562499999999998</v>
      </c>
      <c r="K33" s="12">
        <v>50</v>
      </c>
      <c r="L33" s="15">
        <v>0.011608796296296296</v>
      </c>
      <c r="M33" s="43">
        <v>53</v>
      </c>
      <c r="N33" s="15">
        <v>0.011527777777777777</v>
      </c>
      <c r="O33" s="12"/>
      <c r="P33" s="14"/>
      <c r="Q33" s="20">
        <f t="shared" si="1"/>
        <v>0.011400462962962966</v>
      </c>
      <c r="T33" s="2">
        <f t="shared" si="2"/>
        <v>0.011400462962962966</v>
      </c>
      <c r="AA33" s="157"/>
    </row>
    <row r="34" spans="1:27" ht="12.75">
      <c r="A34" s="12">
        <v>28</v>
      </c>
      <c r="B34" s="36"/>
      <c r="C34" s="160">
        <f t="shared" si="0"/>
        <v>173</v>
      </c>
      <c r="D34" s="41" t="s">
        <v>61</v>
      </c>
      <c r="E34" s="39">
        <f>IF(($C34=""),"",(+SUM($G34+$I34+$K34+$M34+$O34-LARGE(($G34,$I34,$K34,$M34,$O34),1))))</f>
        <v>98</v>
      </c>
      <c r="F34" s="161">
        <v>399</v>
      </c>
      <c r="G34" s="12">
        <v>59</v>
      </c>
      <c r="H34" s="14">
        <v>0.014791666666666667</v>
      </c>
      <c r="I34" s="12">
        <v>26</v>
      </c>
      <c r="J34" s="14">
        <v>0.014664351851851857</v>
      </c>
      <c r="K34" s="12">
        <v>75</v>
      </c>
      <c r="L34" s="15">
        <v>0.015405092592592595</v>
      </c>
      <c r="M34" s="43">
        <v>13</v>
      </c>
      <c r="N34" s="15">
        <v>0.014525462962962967</v>
      </c>
      <c r="O34" s="12"/>
      <c r="P34" s="14"/>
      <c r="Q34" s="20">
        <f t="shared" si="1"/>
        <v>0.014525462962962967</v>
      </c>
      <c r="T34" s="2">
        <f t="shared" si="2"/>
        <v>0.014525462962962967</v>
      </c>
      <c r="AA34" s="157"/>
    </row>
    <row r="35" spans="1:27" ht="12.75">
      <c r="A35" s="12">
        <v>29</v>
      </c>
      <c r="B35" s="36"/>
      <c r="C35" s="160">
        <f t="shared" si="0"/>
        <v>177</v>
      </c>
      <c r="D35" s="41" t="s">
        <v>164</v>
      </c>
      <c r="E35" s="39">
        <f>IF(($C35=""),"",(+SUM($G35+$I35+$K35+$M35+$O35-LARGE(($G35,$I35,$K35,$M35,$O35),1))))</f>
        <v>114</v>
      </c>
      <c r="F35" s="161">
        <v>380</v>
      </c>
      <c r="G35" s="12">
        <v>26</v>
      </c>
      <c r="H35" s="14">
        <v>0.011666666666666669</v>
      </c>
      <c r="I35" s="43">
        <v>63</v>
      </c>
      <c r="J35" s="14">
        <v>0.012361111111111113</v>
      </c>
      <c r="K35" s="12">
        <v>47</v>
      </c>
      <c r="L35" s="15">
        <v>0.011932870370370373</v>
      </c>
      <c r="M35" s="43">
        <v>41</v>
      </c>
      <c r="N35" s="15">
        <v>0.011689814814814818</v>
      </c>
      <c r="O35" s="12"/>
      <c r="P35" s="14"/>
      <c r="Q35" s="20">
        <f t="shared" si="1"/>
        <v>0.011666666666666669</v>
      </c>
      <c r="T35" s="2">
        <f t="shared" si="2"/>
        <v>0.011666666666666669</v>
      </c>
      <c r="AA35" s="157"/>
    </row>
    <row r="36" spans="1:27" ht="12.75">
      <c r="A36" s="12">
        <v>30</v>
      </c>
      <c r="B36" s="36"/>
      <c r="C36" s="160">
        <f t="shared" si="0"/>
        <v>190</v>
      </c>
      <c r="D36" s="41" t="s">
        <v>22</v>
      </c>
      <c r="E36" s="39">
        <f>IF(($C36=""),"",(+SUM($G36+$I36+$K36+$M36+$O36-LARGE(($G36,$I36,$K36,$M36,$O36),1))))</f>
        <v>126</v>
      </c>
      <c r="F36" s="161">
        <v>350</v>
      </c>
      <c r="G36" s="43">
        <v>27</v>
      </c>
      <c r="H36" s="44">
        <v>0.010636574074074078</v>
      </c>
      <c r="I36" s="43">
        <v>59</v>
      </c>
      <c r="J36" s="44">
        <v>0.011157407407407408</v>
      </c>
      <c r="K36" s="43">
        <v>40</v>
      </c>
      <c r="L36" s="44">
        <v>0.01079861111111111</v>
      </c>
      <c r="M36" s="43">
        <v>64</v>
      </c>
      <c r="N36" s="44">
        <v>0.011145833333333334</v>
      </c>
      <c r="O36" s="43"/>
      <c r="P36" s="44"/>
      <c r="Q36" s="20">
        <f t="shared" si="1"/>
        <v>0.010636574074074078</v>
      </c>
      <c r="T36" s="2">
        <f t="shared" si="2"/>
        <v>0.010636574074074078</v>
      </c>
      <c r="AA36" s="157"/>
    </row>
    <row r="37" spans="1:27" ht="12.75">
      <c r="A37" s="12">
        <v>31</v>
      </c>
      <c r="B37" s="36"/>
      <c r="C37" s="160">
        <f t="shared" si="0"/>
        <v>191</v>
      </c>
      <c r="D37" s="41" t="s">
        <v>179</v>
      </c>
      <c r="E37" s="39">
        <f>IF(($C37=""),"",(+SUM($G37+$I37+$K37+$M37+$O37-LARGE(($G37,$I37,$K37,$M37,$O37),1))))</f>
        <v>41</v>
      </c>
      <c r="F37" s="161">
        <v>348</v>
      </c>
      <c r="G37" s="12">
        <v>2</v>
      </c>
      <c r="H37" s="14">
        <v>0.011990740740740738</v>
      </c>
      <c r="I37" s="12">
        <v>150</v>
      </c>
      <c r="J37" s="14"/>
      <c r="K37" s="12">
        <v>28</v>
      </c>
      <c r="L37" s="15">
        <v>0.011875000000000002</v>
      </c>
      <c r="M37" s="43">
        <v>11</v>
      </c>
      <c r="N37" s="15">
        <v>0.011365740740740744</v>
      </c>
      <c r="O37" s="12"/>
      <c r="P37" s="14"/>
      <c r="Q37" s="20">
        <f t="shared" si="1"/>
        <v>0.011365740740740744</v>
      </c>
      <c r="T37" s="2">
        <f t="shared" si="2"/>
        <v>0.011365740740740744</v>
      </c>
      <c r="AA37" s="157"/>
    </row>
    <row r="38" spans="1:27" ht="12.75">
      <c r="A38" s="12">
        <v>32</v>
      </c>
      <c r="B38" s="36"/>
      <c r="C38" s="160">
        <f t="shared" si="0"/>
        <v>195</v>
      </c>
      <c r="D38" s="41" t="s">
        <v>126</v>
      </c>
      <c r="E38" s="39">
        <f>IF(($C38=""),"",(+SUM($G38+$I38+$K38+$M38+$O38-LARGE(($G38,$I38,$K38,$M38,$O38),1))))</f>
        <v>129</v>
      </c>
      <c r="F38" s="161">
        <v>396</v>
      </c>
      <c r="G38" s="12">
        <v>37</v>
      </c>
      <c r="H38" s="14">
        <v>0.015335648148148149</v>
      </c>
      <c r="I38" s="43">
        <v>66</v>
      </c>
      <c r="J38" s="14">
        <v>0.01616898148148148</v>
      </c>
      <c r="K38" s="12">
        <v>65</v>
      </c>
      <c r="L38" s="15">
        <v>0.015960648148148147</v>
      </c>
      <c r="M38" s="43">
        <v>27</v>
      </c>
      <c r="N38" s="15">
        <v>0.015752314814814816</v>
      </c>
      <c r="O38" s="12"/>
      <c r="P38" s="14"/>
      <c r="Q38" s="20">
        <f t="shared" si="1"/>
        <v>0.015335648148148149</v>
      </c>
      <c r="T38" s="2">
        <f t="shared" si="2"/>
        <v>0.015335648148148149</v>
      </c>
      <c r="AA38" s="157"/>
    </row>
    <row r="39" spans="1:27" ht="12.75">
      <c r="A39" s="12">
        <v>33</v>
      </c>
      <c r="B39" s="36"/>
      <c r="C39" s="160">
        <f aca="true" t="shared" si="3" ref="C39:C70">SUM(G39+I39+K39+M39+O39)</f>
        <v>196</v>
      </c>
      <c r="D39" s="41" t="s">
        <v>194</v>
      </c>
      <c r="E39" s="39">
        <f>IF(($C39=""),"",(+SUM($G39+$I39+$K39+$M39+$O39-LARGE(($G39,$I39,$K39,$M39,$O39),1))))</f>
        <v>125</v>
      </c>
      <c r="F39" s="161">
        <v>387</v>
      </c>
      <c r="G39" s="12">
        <v>57</v>
      </c>
      <c r="H39" s="14">
        <v>0.012824074074074073</v>
      </c>
      <c r="I39" s="43">
        <v>71</v>
      </c>
      <c r="J39" s="14">
        <v>0.014687500000000003</v>
      </c>
      <c r="K39" s="12">
        <v>3</v>
      </c>
      <c r="L39" s="15">
        <v>0.012662037037037032</v>
      </c>
      <c r="M39" s="43">
        <v>65</v>
      </c>
      <c r="N39" s="15">
        <v>0.01310185185185185</v>
      </c>
      <c r="O39" s="12"/>
      <c r="P39" s="14"/>
      <c r="Q39" s="20">
        <f aca="true" t="shared" si="4" ref="Q39:Q70">+T39</f>
        <v>0.012662037037037032</v>
      </c>
      <c r="T39" s="2">
        <f t="shared" si="2"/>
        <v>0.012662037037037032</v>
      </c>
      <c r="AA39" s="157"/>
    </row>
    <row r="40" spans="1:27" ht="12.75">
      <c r="A40" s="12">
        <v>34</v>
      </c>
      <c r="B40" s="36"/>
      <c r="C40" s="160">
        <f t="shared" si="3"/>
        <v>196</v>
      </c>
      <c r="D40" s="41" t="s">
        <v>176</v>
      </c>
      <c r="E40" s="39">
        <f>IF(($C40=""),"",(+SUM($G40+$I40+$K40+$M40+$O40-LARGE(($G40,$I40,$K40,$M40,$O40),1))))</f>
        <v>46</v>
      </c>
      <c r="F40" s="161">
        <v>476</v>
      </c>
      <c r="G40" s="12">
        <v>150</v>
      </c>
      <c r="H40" s="14"/>
      <c r="I40" s="43">
        <v>21</v>
      </c>
      <c r="J40" s="14">
        <v>0.014942129629629633</v>
      </c>
      <c r="K40" s="12">
        <v>10</v>
      </c>
      <c r="L40" s="15">
        <v>0.014629629629629633</v>
      </c>
      <c r="M40" s="43">
        <v>15</v>
      </c>
      <c r="N40" s="15">
        <v>0.01424768518518519</v>
      </c>
      <c r="O40" s="12"/>
      <c r="P40" s="14"/>
      <c r="Q40" s="20">
        <f t="shared" si="4"/>
        <v>0.01424768518518519</v>
      </c>
      <c r="T40" s="2">
        <f t="shared" si="2"/>
        <v>0.01424768518518519</v>
      </c>
      <c r="AA40" s="157"/>
    </row>
    <row r="41" spans="1:27" ht="12.75">
      <c r="A41" s="12">
        <v>35</v>
      </c>
      <c r="B41" s="36"/>
      <c r="C41" s="160">
        <f t="shared" si="3"/>
        <v>204</v>
      </c>
      <c r="D41" s="41" t="s">
        <v>117</v>
      </c>
      <c r="E41" s="39">
        <f>IF(($C41=""),"",(+SUM($G41+$I41+$K41+$M41+$O41-LARGE(($G41,$I41,$K41,$M41,$O41),1))))</f>
        <v>54</v>
      </c>
      <c r="F41" s="161">
        <v>566</v>
      </c>
      <c r="G41" s="43">
        <v>28</v>
      </c>
      <c r="H41" s="44">
        <v>0.012048611111111112</v>
      </c>
      <c r="I41" s="43">
        <v>19</v>
      </c>
      <c r="J41" s="44">
        <v>0.01180555555555556</v>
      </c>
      <c r="K41" s="43">
        <v>7</v>
      </c>
      <c r="L41" s="44">
        <v>0.011400462962962968</v>
      </c>
      <c r="M41" s="43">
        <v>150</v>
      </c>
      <c r="N41" s="44"/>
      <c r="O41" s="43"/>
      <c r="P41" s="44"/>
      <c r="Q41" s="20">
        <f t="shared" si="4"/>
        <v>0.011400462962962968</v>
      </c>
      <c r="T41" s="2">
        <f t="shared" si="2"/>
        <v>0.011400462962962968</v>
      </c>
      <c r="AA41" s="157"/>
    </row>
    <row r="42" spans="1:27" ht="12.75">
      <c r="A42" s="12">
        <v>36</v>
      </c>
      <c r="B42" s="36"/>
      <c r="C42" s="160">
        <f t="shared" si="3"/>
        <v>217</v>
      </c>
      <c r="D42" s="41" t="s">
        <v>142</v>
      </c>
      <c r="E42" s="39">
        <f>IF(($C42=""),"",(+SUM($G42+$I42+$K42+$M42+$O42-LARGE(($G42,$I42,$K42,$M42,$O42),1))))</f>
        <v>156</v>
      </c>
      <c r="F42" s="161">
        <v>357</v>
      </c>
      <c r="G42" s="12">
        <v>46</v>
      </c>
      <c r="H42" s="14">
        <v>0.012881944444444444</v>
      </c>
      <c r="I42" s="12">
        <v>61</v>
      </c>
      <c r="J42" s="14">
        <v>0.013518518518518517</v>
      </c>
      <c r="K42" s="12">
        <v>49</v>
      </c>
      <c r="L42" s="15">
        <v>0.013333333333333334</v>
      </c>
      <c r="M42" s="43">
        <v>61</v>
      </c>
      <c r="N42" s="15">
        <v>0.013506944444444445</v>
      </c>
      <c r="O42" s="12"/>
      <c r="P42" s="14"/>
      <c r="Q42" s="20">
        <f t="shared" si="4"/>
        <v>0.012881944444444444</v>
      </c>
      <c r="T42" s="2">
        <f t="shared" si="2"/>
        <v>0.012881944444444444</v>
      </c>
      <c r="AA42" s="157"/>
    </row>
    <row r="43" spans="1:27" ht="12.75">
      <c r="A43" s="12">
        <v>37</v>
      </c>
      <c r="B43" s="36"/>
      <c r="C43" s="160">
        <f t="shared" si="3"/>
        <v>221</v>
      </c>
      <c r="D43" s="41" t="s">
        <v>145</v>
      </c>
      <c r="E43" s="39">
        <f>IF(($C43=""),"",(+SUM($G43+$I43+$K43+$M43+$O43-LARGE(($G43,$I43,$K43,$M43,$O43),1))))</f>
        <v>71</v>
      </c>
      <c r="F43" s="161">
        <v>478</v>
      </c>
      <c r="G43" s="12">
        <v>39</v>
      </c>
      <c r="H43" s="14">
        <v>0.010509259259259258</v>
      </c>
      <c r="I43" s="43">
        <v>150</v>
      </c>
      <c r="J43" s="14"/>
      <c r="K43" s="12">
        <v>23</v>
      </c>
      <c r="L43" s="15">
        <v>0.010439814814814818</v>
      </c>
      <c r="M43" s="43">
        <v>9</v>
      </c>
      <c r="N43" s="15">
        <v>0.009953703703703708</v>
      </c>
      <c r="O43" s="12"/>
      <c r="P43" s="14"/>
      <c r="Q43" s="20">
        <f t="shared" si="4"/>
        <v>0.009953703703703708</v>
      </c>
      <c r="T43" s="2">
        <f t="shared" si="2"/>
        <v>0.009953703703703708</v>
      </c>
      <c r="AA43" s="157"/>
    </row>
    <row r="44" spans="1:27" ht="12.75">
      <c r="A44" s="12">
        <v>38</v>
      </c>
      <c r="B44" s="36"/>
      <c r="C44" s="160">
        <f t="shared" si="3"/>
        <v>229</v>
      </c>
      <c r="D44" s="41" t="s">
        <v>159</v>
      </c>
      <c r="E44" s="39">
        <f>IF(($C44=""),"",(+SUM($G44+$I44+$K44+$M44+$O44-LARGE(($G44,$I44,$K44,$M44,$O44),1))))</f>
        <v>155</v>
      </c>
      <c r="F44" s="161">
        <v>395</v>
      </c>
      <c r="G44" s="12">
        <v>72</v>
      </c>
      <c r="H44" s="14">
        <v>0.016956018518518523</v>
      </c>
      <c r="I44" s="12">
        <v>74</v>
      </c>
      <c r="J44" s="14">
        <v>0.019467592592592592</v>
      </c>
      <c r="K44" s="12">
        <v>73</v>
      </c>
      <c r="L44" s="15">
        <v>0.01832175925925926</v>
      </c>
      <c r="M44" s="43">
        <v>10</v>
      </c>
      <c r="N44" s="15">
        <v>0.01760416666666667</v>
      </c>
      <c r="O44" s="12"/>
      <c r="P44" s="14"/>
      <c r="Q44" s="20">
        <f t="shared" si="4"/>
        <v>0.016956018518518523</v>
      </c>
      <c r="T44" s="2">
        <f t="shared" si="2"/>
        <v>0.016956018518518523</v>
      </c>
      <c r="AA44" s="157"/>
    </row>
    <row r="45" spans="1:27" ht="12.75">
      <c r="A45" s="12">
        <v>39</v>
      </c>
      <c r="B45" s="36"/>
      <c r="C45" s="160">
        <f t="shared" si="3"/>
        <v>233</v>
      </c>
      <c r="D45" s="41" t="s">
        <v>38</v>
      </c>
      <c r="E45" s="39">
        <f>IF(($C45=""),"",(+SUM($G45+$I45+$K45+$M45+$O45-LARGE(($G45,$I45,$K45,$M45,$O45),1))))</f>
        <v>83</v>
      </c>
      <c r="F45" s="161">
        <v>561</v>
      </c>
      <c r="G45" s="12">
        <v>150</v>
      </c>
      <c r="H45" s="14"/>
      <c r="I45" s="43">
        <v>27</v>
      </c>
      <c r="J45" s="14">
        <v>0.017627314814814818</v>
      </c>
      <c r="K45" s="12">
        <v>53</v>
      </c>
      <c r="L45" s="15">
        <v>0.01790509259259259</v>
      </c>
      <c r="M45" s="43">
        <v>3</v>
      </c>
      <c r="N45" s="15">
        <v>0.016898148148148145</v>
      </c>
      <c r="O45" s="12"/>
      <c r="P45" s="14"/>
      <c r="Q45" s="20">
        <f t="shared" si="4"/>
        <v>0.016898148148148145</v>
      </c>
      <c r="T45" s="2">
        <f t="shared" si="2"/>
        <v>0.016898148148148145</v>
      </c>
      <c r="AA45" s="157"/>
    </row>
    <row r="46" spans="1:27" ht="12.75">
      <c r="A46" s="12">
        <v>40</v>
      </c>
      <c r="B46" s="36"/>
      <c r="C46" s="160">
        <f t="shared" si="3"/>
        <v>240</v>
      </c>
      <c r="D46" s="41" t="s">
        <v>68</v>
      </c>
      <c r="E46" s="39">
        <f>IF(($C46=""),"",(+SUM($G46+$I46+$K46+$M46+$O46-LARGE(($G46,$I46,$K46,$M46,$O46),1))))</f>
        <v>90</v>
      </c>
      <c r="F46" s="161">
        <v>345</v>
      </c>
      <c r="G46" s="12">
        <v>150</v>
      </c>
      <c r="H46" s="14"/>
      <c r="I46" s="12">
        <v>18</v>
      </c>
      <c r="J46" s="14">
        <v>0.010555555555555558</v>
      </c>
      <c r="K46" s="12">
        <v>38</v>
      </c>
      <c r="L46" s="15">
        <v>0.010601851851851852</v>
      </c>
      <c r="M46" s="43">
        <v>34</v>
      </c>
      <c r="N46" s="15">
        <v>0.010416666666666671</v>
      </c>
      <c r="O46" s="12"/>
      <c r="P46" s="14"/>
      <c r="Q46" s="20">
        <f t="shared" si="4"/>
        <v>0.010416666666666671</v>
      </c>
      <c r="T46" s="2">
        <f t="shared" si="2"/>
        <v>0.010416666666666671</v>
      </c>
      <c r="AA46" s="157"/>
    </row>
    <row r="47" spans="1:27" ht="12.75">
      <c r="A47" s="12">
        <v>41</v>
      </c>
      <c r="B47" s="36"/>
      <c r="C47" s="160">
        <f t="shared" si="3"/>
        <v>242</v>
      </c>
      <c r="D47" s="57" t="s">
        <v>150</v>
      </c>
      <c r="E47" s="39">
        <f>IF(($C47=""),"",(+SUM($G47+$I47+$K47+$M47+$O47-LARGE(($G47,$I47,$K47,$M47,$O47),1))))</f>
        <v>92</v>
      </c>
      <c r="F47" s="161">
        <v>341</v>
      </c>
      <c r="G47" s="12">
        <v>52</v>
      </c>
      <c r="H47" s="44">
        <v>0.011562499999999998</v>
      </c>
      <c r="I47" s="43">
        <v>32</v>
      </c>
      <c r="J47" s="44">
        <v>0.011585648148148152</v>
      </c>
      <c r="K47" s="43">
        <v>8</v>
      </c>
      <c r="L47" s="44">
        <v>0.011273148148148152</v>
      </c>
      <c r="M47" s="43">
        <v>150</v>
      </c>
      <c r="N47" s="44"/>
      <c r="O47" s="43"/>
      <c r="P47" s="44"/>
      <c r="Q47" s="20">
        <f t="shared" si="4"/>
        <v>0.011273148148148152</v>
      </c>
      <c r="T47" s="2">
        <f t="shared" si="2"/>
        <v>0.011273148148148152</v>
      </c>
      <c r="AA47" s="157"/>
    </row>
    <row r="48" spans="1:27" ht="12.75">
      <c r="A48" s="12">
        <v>42</v>
      </c>
      <c r="B48" s="36"/>
      <c r="C48" s="160">
        <f t="shared" si="3"/>
        <v>243</v>
      </c>
      <c r="D48" s="41" t="s">
        <v>75</v>
      </c>
      <c r="E48" s="39">
        <f>IF(($C48=""),"",(+SUM($G48+$I48+$K48+$M48+$O48-LARGE(($G48,$I48,$K48,$M48,$O48),1))))</f>
        <v>170</v>
      </c>
      <c r="F48" s="161">
        <v>471</v>
      </c>
      <c r="G48" s="12">
        <v>73</v>
      </c>
      <c r="H48" s="14">
        <v>0.01719907407407408</v>
      </c>
      <c r="I48" s="12">
        <v>72</v>
      </c>
      <c r="J48" s="14">
        <v>0.01912037037037037</v>
      </c>
      <c r="K48" s="12">
        <v>70</v>
      </c>
      <c r="L48" s="15">
        <v>0.01824074074074074</v>
      </c>
      <c r="M48" s="43">
        <v>28</v>
      </c>
      <c r="N48" s="15">
        <v>0.017847222222222226</v>
      </c>
      <c r="O48" s="12"/>
      <c r="P48" s="14"/>
      <c r="Q48" s="20">
        <f t="shared" si="4"/>
        <v>0.01719907407407408</v>
      </c>
      <c r="T48" s="2">
        <f t="shared" si="2"/>
        <v>0.01719907407407408</v>
      </c>
      <c r="AA48" s="157"/>
    </row>
    <row r="49" spans="1:27" ht="12.75">
      <c r="A49" s="12">
        <v>43</v>
      </c>
      <c r="B49" s="36"/>
      <c r="C49" s="160">
        <f t="shared" si="3"/>
        <v>244</v>
      </c>
      <c r="D49" s="41" t="s">
        <v>163</v>
      </c>
      <c r="E49" s="39">
        <f>IF(($C49=""),"",(+SUM($G49+$I49+$K49+$M49+$O49-LARGE(($G49,$I49,$K49,$M49,$O49),1))))</f>
        <v>94</v>
      </c>
      <c r="F49" s="161">
        <v>575</v>
      </c>
      <c r="G49" s="12">
        <v>50</v>
      </c>
      <c r="H49" s="14">
        <v>0.012083333333333331</v>
      </c>
      <c r="I49" s="12">
        <v>150</v>
      </c>
      <c r="J49" s="14"/>
      <c r="K49" s="12">
        <v>13</v>
      </c>
      <c r="L49" s="15">
        <v>0.011898148148148152</v>
      </c>
      <c r="M49" s="43">
        <v>31</v>
      </c>
      <c r="N49" s="15">
        <v>0.011793981481481483</v>
      </c>
      <c r="O49" s="12"/>
      <c r="P49" s="14"/>
      <c r="Q49" s="20">
        <f t="shared" si="4"/>
        <v>0.011793981481481483</v>
      </c>
      <c r="T49" s="2">
        <f t="shared" si="2"/>
        <v>0.011793981481481483</v>
      </c>
      <c r="AA49" s="157"/>
    </row>
    <row r="50" spans="1:27" ht="12.75">
      <c r="A50" s="12">
        <v>44</v>
      </c>
      <c r="B50" s="36"/>
      <c r="C50" s="160">
        <f t="shared" si="3"/>
        <v>250</v>
      </c>
      <c r="D50" s="41" t="s">
        <v>182</v>
      </c>
      <c r="E50" s="39">
        <f>IF(($C50=""),"",(+SUM($G50+$I50+$K50+$M50+$O50-LARGE(($G50,$I50,$K50,$M50,$O50),1))))</f>
        <v>100</v>
      </c>
      <c r="F50" s="161">
        <v>369</v>
      </c>
      <c r="G50" s="43">
        <v>33</v>
      </c>
      <c r="H50" s="44">
        <v>0.011446759259259264</v>
      </c>
      <c r="I50" s="43">
        <v>150</v>
      </c>
      <c r="J50" s="44"/>
      <c r="K50" s="43">
        <v>12</v>
      </c>
      <c r="L50" s="44">
        <v>0.01119212962962963</v>
      </c>
      <c r="M50" s="43">
        <v>55</v>
      </c>
      <c r="N50" s="44">
        <v>0.01122685185185185</v>
      </c>
      <c r="O50" s="43"/>
      <c r="P50" s="44"/>
      <c r="Q50" s="20">
        <f t="shared" si="4"/>
        <v>0.01119212962962963</v>
      </c>
      <c r="T50" s="2">
        <f t="shared" si="2"/>
        <v>0.01119212962962963</v>
      </c>
      <c r="AA50" s="157"/>
    </row>
    <row r="51" spans="1:27" ht="12.75">
      <c r="A51" s="12">
        <v>45</v>
      </c>
      <c r="B51" s="36"/>
      <c r="C51" s="160">
        <f t="shared" si="3"/>
        <v>254</v>
      </c>
      <c r="D51" s="41" t="s">
        <v>79</v>
      </c>
      <c r="E51" s="39">
        <f>IF(($C51=""),"",(+SUM($G51+$I51+$K51+$M51+$O51-LARGE(($G51,$I51,$K51,$M51,$O51),1))))</f>
        <v>104</v>
      </c>
      <c r="F51" s="161">
        <v>370</v>
      </c>
      <c r="G51" s="43">
        <v>11</v>
      </c>
      <c r="H51" s="44">
        <v>0.01309027777777778</v>
      </c>
      <c r="I51" s="43">
        <v>150</v>
      </c>
      <c r="J51" s="44"/>
      <c r="K51" s="43">
        <v>61</v>
      </c>
      <c r="L51" s="44">
        <v>0.013310185185185187</v>
      </c>
      <c r="M51" s="43">
        <v>32</v>
      </c>
      <c r="N51" s="44">
        <v>0.01300925925925926</v>
      </c>
      <c r="O51" s="43"/>
      <c r="P51" s="45"/>
      <c r="Q51" s="20">
        <f t="shared" si="4"/>
        <v>0.01300925925925926</v>
      </c>
      <c r="T51" s="2">
        <f t="shared" si="2"/>
        <v>0.01300925925925926</v>
      </c>
      <c r="AA51" s="157"/>
    </row>
    <row r="52" spans="1:27" ht="12.75">
      <c r="A52" s="12">
        <v>46</v>
      </c>
      <c r="B52" s="36"/>
      <c r="C52" s="160">
        <f t="shared" si="3"/>
        <v>259</v>
      </c>
      <c r="D52" s="41" t="s">
        <v>185</v>
      </c>
      <c r="E52" s="39">
        <f>IF(($C52=""),"",(+SUM($G52+$I52+$K52+$M52+$O52-LARGE(($G52,$I52,$K52,$M52,$O52),1))))</f>
        <v>109</v>
      </c>
      <c r="F52" s="161">
        <v>484</v>
      </c>
      <c r="G52" s="12">
        <v>4</v>
      </c>
      <c r="H52" s="14">
        <v>0.012060185185185182</v>
      </c>
      <c r="I52" s="12">
        <v>55</v>
      </c>
      <c r="J52" s="14">
        <v>0.012442129629629631</v>
      </c>
      <c r="K52" s="12">
        <v>150</v>
      </c>
      <c r="L52" s="15"/>
      <c r="M52" s="43">
        <v>50</v>
      </c>
      <c r="N52" s="15">
        <v>0.012187499999999999</v>
      </c>
      <c r="O52" s="12"/>
      <c r="P52" s="14"/>
      <c r="Q52" s="20">
        <f t="shared" si="4"/>
        <v>0.012060185185185182</v>
      </c>
      <c r="T52" s="2">
        <f t="shared" si="2"/>
        <v>0.012060185185185182</v>
      </c>
      <c r="AA52" s="157"/>
    </row>
    <row r="53" spans="1:27" ht="12.75">
      <c r="A53" s="12">
        <v>47</v>
      </c>
      <c r="B53" s="36"/>
      <c r="C53" s="160">
        <f t="shared" si="3"/>
        <v>262</v>
      </c>
      <c r="D53" s="130" t="s">
        <v>47</v>
      </c>
      <c r="E53" s="39">
        <f>IF(($C53=""),"",(+SUM($G53+$I53+$K53+$M53+$O53-LARGE(($G53,$I53,$K53,$M53,$O53),1))))</f>
        <v>112</v>
      </c>
      <c r="F53" s="161">
        <v>570</v>
      </c>
      <c r="G53" s="12">
        <v>150</v>
      </c>
      <c r="H53" s="14"/>
      <c r="I53" s="43">
        <v>24</v>
      </c>
      <c r="J53" s="14">
        <v>0.012546296296296298</v>
      </c>
      <c r="K53" s="12">
        <v>42</v>
      </c>
      <c r="L53" s="15">
        <v>0.012557870370370372</v>
      </c>
      <c r="M53" s="43">
        <v>46</v>
      </c>
      <c r="N53" s="15">
        <v>0.0125</v>
      </c>
      <c r="O53" s="12"/>
      <c r="P53" s="14"/>
      <c r="Q53" s="20">
        <f t="shared" si="4"/>
        <v>0.0125</v>
      </c>
      <c r="T53" s="2">
        <f t="shared" si="2"/>
        <v>0.0125</v>
      </c>
      <c r="AA53" s="157"/>
    </row>
    <row r="54" spans="1:27" ht="12.75">
      <c r="A54" s="12">
        <v>48</v>
      </c>
      <c r="B54" s="36"/>
      <c r="C54" s="160">
        <f t="shared" si="3"/>
        <v>264</v>
      </c>
      <c r="D54" s="41" t="s">
        <v>33</v>
      </c>
      <c r="E54" s="39">
        <f>IF(($C54=""),"",(+SUM($G54+$I54+$K54+$M54+$O54-LARGE(($G54,$I54,$K54,$M54,$O54),1))))</f>
        <v>114</v>
      </c>
      <c r="F54" s="161">
        <v>388</v>
      </c>
      <c r="G54" s="12">
        <v>6</v>
      </c>
      <c r="H54" s="14">
        <v>0.016979166666666663</v>
      </c>
      <c r="I54" s="43">
        <v>41</v>
      </c>
      <c r="J54" s="14">
        <v>0.01712962962962963</v>
      </c>
      <c r="K54" s="12">
        <v>150</v>
      </c>
      <c r="L54" s="15"/>
      <c r="M54" s="43">
        <v>67</v>
      </c>
      <c r="N54" s="15">
        <v>0.0175</v>
      </c>
      <c r="O54" s="12"/>
      <c r="P54" s="14"/>
      <c r="Q54" s="20">
        <f t="shared" si="4"/>
        <v>0.016979166666666663</v>
      </c>
      <c r="T54" s="2">
        <f t="shared" si="2"/>
        <v>0.016979166666666663</v>
      </c>
      <c r="AA54" s="157"/>
    </row>
    <row r="55" spans="1:27" ht="12.75">
      <c r="A55" s="12">
        <v>49</v>
      </c>
      <c r="B55" s="36"/>
      <c r="C55" s="160">
        <f t="shared" si="3"/>
        <v>264</v>
      </c>
      <c r="D55" s="41" t="s">
        <v>72</v>
      </c>
      <c r="E55" s="39">
        <f>IF(($C55=""),"",(+SUM($G55+$I55+$K55+$M55+$O55-LARGE(($G55,$I55,$K55,$M55,$O55),1))))</f>
        <v>114</v>
      </c>
      <c r="F55" s="161">
        <v>383</v>
      </c>
      <c r="G55" s="12">
        <v>78</v>
      </c>
      <c r="H55" s="14">
        <v>0.015810185185185184</v>
      </c>
      <c r="I55" s="43">
        <v>150</v>
      </c>
      <c r="J55" s="14"/>
      <c r="K55" s="12">
        <v>30</v>
      </c>
      <c r="L55" s="15">
        <v>0.013136574074074077</v>
      </c>
      <c r="M55" s="43">
        <v>6</v>
      </c>
      <c r="N55" s="15">
        <v>0.012638888888888892</v>
      </c>
      <c r="O55" s="12"/>
      <c r="P55" s="14"/>
      <c r="Q55" s="20">
        <f t="shared" si="4"/>
        <v>0.012638888888888892</v>
      </c>
      <c r="T55" s="2">
        <f t="shared" si="2"/>
        <v>0.012638888888888892</v>
      </c>
      <c r="AA55" s="157"/>
    </row>
    <row r="56" spans="1:27" ht="12.75">
      <c r="A56" s="12">
        <v>50</v>
      </c>
      <c r="B56" s="36"/>
      <c r="C56" s="160">
        <f t="shared" si="3"/>
        <v>268</v>
      </c>
      <c r="D56" s="41" t="s">
        <v>229</v>
      </c>
      <c r="E56" s="39">
        <f>IF(($C56=""),"",(+SUM($G56+$I56+$K56+$M56+$O56-LARGE(($G56,$I56,$K56,$M56,$O56),1))))</f>
        <v>118</v>
      </c>
      <c r="F56" s="161">
        <v>468</v>
      </c>
      <c r="G56" s="12">
        <v>3</v>
      </c>
      <c r="H56" s="44">
        <v>0.01707175925925926</v>
      </c>
      <c r="I56" s="43">
        <v>46</v>
      </c>
      <c r="J56" s="44">
        <v>0.017175925925925928</v>
      </c>
      <c r="K56" s="43">
        <v>150</v>
      </c>
      <c r="L56" s="44"/>
      <c r="M56" s="43">
        <v>69</v>
      </c>
      <c r="N56" s="44">
        <v>0.018217592592592594</v>
      </c>
      <c r="O56" s="43"/>
      <c r="P56" s="44"/>
      <c r="Q56" s="20">
        <f t="shared" si="4"/>
        <v>0.01707175925925926</v>
      </c>
      <c r="T56" s="2">
        <f t="shared" si="2"/>
        <v>0.01707175925925926</v>
      </c>
      <c r="AA56" s="157"/>
    </row>
    <row r="57" spans="1:27" ht="12.75">
      <c r="A57" s="12">
        <v>51</v>
      </c>
      <c r="B57" s="36"/>
      <c r="C57" s="160">
        <f t="shared" si="3"/>
        <v>269</v>
      </c>
      <c r="D57" s="41" t="s">
        <v>24</v>
      </c>
      <c r="E57" s="39">
        <f>IF(($C57=""),"",(+SUM($G57+$I57+$K57+$M57+$O57-LARGE(($G57,$I57,$K57,$M57,$O57),1))))</f>
        <v>119</v>
      </c>
      <c r="F57" s="161">
        <v>379</v>
      </c>
      <c r="G57" s="43">
        <v>25</v>
      </c>
      <c r="H57" s="44">
        <v>0.011458333333333338</v>
      </c>
      <c r="I57" s="43">
        <v>150</v>
      </c>
      <c r="J57" s="44"/>
      <c r="K57" s="43">
        <v>46</v>
      </c>
      <c r="L57" s="44">
        <v>0.011574074074074072</v>
      </c>
      <c r="M57" s="43">
        <v>48</v>
      </c>
      <c r="N57" s="44">
        <v>0.011469907407407406</v>
      </c>
      <c r="O57" s="43"/>
      <c r="P57" s="44"/>
      <c r="Q57" s="20">
        <f t="shared" si="4"/>
        <v>0.011458333333333338</v>
      </c>
      <c r="T57" s="2">
        <f t="shared" si="2"/>
        <v>0.011458333333333338</v>
      </c>
      <c r="AA57" s="157"/>
    </row>
    <row r="58" spans="1:27" ht="12.75">
      <c r="A58" s="12">
        <v>52</v>
      </c>
      <c r="B58" s="36"/>
      <c r="C58" s="160">
        <f t="shared" si="3"/>
        <v>276</v>
      </c>
      <c r="D58" s="41" t="s">
        <v>178</v>
      </c>
      <c r="E58" s="39">
        <f>IF(($C58=""),"",(+SUM($G58+$I58+$K58+$M58+$O58-LARGE(($G58,$I58,$K58,$M58,$O58),1))))</f>
        <v>126</v>
      </c>
      <c r="F58" s="161">
        <v>493</v>
      </c>
      <c r="G58" s="12">
        <v>49</v>
      </c>
      <c r="H58" s="44">
        <v>0.02039351851851852</v>
      </c>
      <c r="I58" s="43">
        <v>150</v>
      </c>
      <c r="J58" s="44"/>
      <c r="K58" s="43">
        <v>37</v>
      </c>
      <c r="L58" s="44">
        <v>0.0203125</v>
      </c>
      <c r="M58" s="43">
        <v>40</v>
      </c>
      <c r="N58" s="44">
        <v>0.02019675925925926</v>
      </c>
      <c r="O58" s="43"/>
      <c r="P58" s="44"/>
      <c r="Q58" s="20">
        <f t="shared" si="4"/>
        <v>0.02019675925925926</v>
      </c>
      <c r="T58" s="2">
        <f t="shared" si="2"/>
        <v>0.02019675925925926</v>
      </c>
      <c r="AA58" s="157"/>
    </row>
    <row r="59" spans="1:27" ht="12.75">
      <c r="A59" s="12">
        <v>53</v>
      </c>
      <c r="B59" s="36"/>
      <c r="C59" s="160">
        <f t="shared" si="3"/>
        <v>280</v>
      </c>
      <c r="D59" s="41" t="s">
        <v>118</v>
      </c>
      <c r="E59" s="39">
        <f>IF(($C59=""),"",(+SUM($G59+$I59+$K59+$M59+$O59-LARGE(($G59,$I59,$K59,$M59,$O59),1))))</f>
        <v>130</v>
      </c>
      <c r="F59" s="161">
        <v>391</v>
      </c>
      <c r="G59" s="43">
        <v>60</v>
      </c>
      <c r="H59" s="44">
        <v>0.013078703703703702</v>
      </c>
      <c r="I59" s="43">
        <v>49</v>
      </c>
      <c r="J59" s="44">
        <v>0.01326388888888889</v>
      </c>
      <c r="K59" s="43">
        <v>21</v>
      </c>
      <c r="L59" s="44">
        <v>0.013020833333333337</v>
      </c>
      <c r="M59" s="43">
        <v>150</v>
      </c>
      <c r="N59" s="44"/>
      <c r="O59" s="43"/>
      <c r="P59" s="44"/>
      <c r="Q59" s="20">
        <f t="shared" si="4"/>
        <v>0.013020833333333337</v>
      </c>
      <c r="T59" s="2">
        <f t="shared" si="2"/>
        <v>0.013020833333333337</v>
      </c>
      <c r="AA59" s="157"/>
    </row>
    <row r="60" spans="1:27" ht="12.75">
      <c r="A60" s="12">
        <v>54</v>
      </c>
      <c r="B60" s="36"/>
      <c r="C60" s="160">
        <f t="shared" si="3"/>
        <v>280</v>
      </c>
      <c r="D60" s="41" t="s">
        <v>88</v>
      </c>
      <c r="E60" s="39">
        <f>IF(($C60=""),"",(+SUM($G60+$I60+$K60+$M60+$O60-LARGE(($G60,$I60,$K60,$M60,$O60),1))))</f>
        <v>130</v>
      </c>
      <c r="F60" s="161">
        <v>489</v>
      </c>
      <c r="G60" s="12">
        <v>150</v>
      </c>
      <c r="H60" s="14"/>
      <c r="I60" s="43">
        <v>38</v>
      </c>
      <c r="J60" s="14">
        <v>0.011712962962962965</v>
      </c>
      <c r="K60" s="12">
        <v>41</v>
      </c>
      <c r="L60" s="15">
        <v>0.011678240740740744</v>
      </c>
      <c r="M60" s="43">
        <v>51</v>
      </c>
      <c r="N60" s="15">
        <v>0.011678240740740744</v>
      </c>
      <c r="O60" s="12"/>
      <c r="P60" s="14"/>
      <c r="Q60" s="20">
        <f t="shared" si="4"/>
        <v>0.011678240740740744</v>
      </c>
      <c r="T60" s="2">
        <f t="shared" si="2"/>
        <v>0.011678240740740744</v>
      </c>
      <c r="AA60" s="157"/>
    </row>
    <row r="61" spans="1:27" ht="12.75">
      <c r="A61" s="12">
        <v>55</v>
      </c>
      <c r="B61" s="36"/>
      <c r="C61" s="160">
        <f t="shared" si="3"/>
        <v>282</v>
      </c>
      <c r="D61" s="41" t="s">
        <v>76</v>
      </c>
      <c r="E61" s="39">
        <f>IF(($C61=""),"",(+SUM($G61+$I61+$K61+$M61+$O61-LARGE(($G61,$I61,$K61,$M61,$O61),1))))</f>
        <v>132</v>
      </c>
      <c r="F61" s="161">
        <v>559</v>
      </c>
      <c r="G61" s="12">
        <v>58</v>
      </c>
      <c r="H61" s="14">
        <v>0.012511574074074076</v>
      </c>
      <c r="I61" s="43">
        <v>150</v>
      </c>
      <c r="J61" s="14"/>
      <c r="K61" s="12">
        <v>62</v>
      </c>
      <c r="L61" s="15">
        <v>0.012800925925925927</v>
      </c>
      <c r="M61" s="43">
        <v>12</v>
      </c>
      <c r="N61" s="15">
        <v>0.012430555555555556</v>
      </c>
      <c r="O61" s="12"/>
      <c r="P61" s="14"/>
      <c r="Q61" s="20">
        <f t="shared" si="4"/>
        <v>0.012430555555555556</v>
      </c>
      <c r="T61" s="2">
        <f t="shared" si="2"/>
        <v>0.012430555555555556</v>
      </c>
      <c r="AA61" s="157"/>
    </row>
    <row r="62" spans="1:27" ht="12.75">
      <c r="A62" s="12">
        <v>56</v>
      </c>
      <c r="B62" s="36"/>
      <c r="C62" s="160">
        <f t="shared" si="3"/>
        <v>282</v>
      </c>
      <c r="D62" s="41" t="s">
        <v>23</v>
      </c>
      <c r="E62" s="39">
        <f>IF(($C62=""),"",(+SUM($G62+$I62+$K62+$M62+$O62-LARGE(($G62,$I62,$K62,$M62,$O62),1))))</f>
        <v>132</v>
      </c>
      <c r="F62" s="161">
        <v>378</v>
      </c>
      <c r="G62" s="12">
        <v>150</v>
      </c>
      <c r="H62" s="14"/>
      <c r="I62" s="43">
        <v>56</v>
      </c>
      <c r="J62" s="14">
        <v>0.01527777777777778</v>
      </c>
      <c r="K62" s="12">
        <v>68</v>
      </c>
      <c r="L62" s="15">
        <v>0.015520833333333333</v>
      </c>
      <c r="M62" s="43">
        <v>8</v>
      </c>
      <c r="N62" s="15">
        <v>0.014953703703703705</v>
      </c>
      <c r="O62" s="12"/>
      <c r="P62" s="14"/>
      <c r="Q62" s="20">
        <f t="shared" si="4"/>
        <v>0.014953703703703705</v>
      </c>
      <c r="T62" s="2">
        <f t="shared" si="2"/>
        <v>0.014953703703703705</v>
      </c>
      <c r="AA62" s="157"/>
    </row>
    <row r="63" spans="1:27" ht="12.75">
      <c r="A63" s="12">
        <v>57</v>
      </c>
      <c r="B63" s="36"/>
      <c r="C63" s="160">
        <f t="shared" si="3"/>
        <v>284</v>
      </c>
      <c r="D63" s="130" t="s">
        <v>120</v>
      </c>
      <c r="E63" s="39">
        <f>IF(($C63=""),"",(+SUM($G63+$I63+$K63+$M63+$O63-LARGE(($G63,$I63,$K63,$M63,$O63),1))))</f>
        <v>134</v>
      </c>
      <c r="F63" s="161">
        <v>368</v>
      </c>
      <c r="G63" s="12">
        <v>150</v>
      </c>
      <c r="H63" s="14"/>
      <c r="I63" s="43">
        <v>64</v>
      </c>
      <c r="J63" s="14">
        <v>0.0156712962962963</v>
      </c>
      <c r="K63" s="12">
        <v>56</v>
      </c>
      <c r="L63" s="15">
        <v>0.015856481481481482</v>
      </c>
      <c r="M63" s="43">
        <v>14</v>
      </c>
      <c r="N63" s="15">
        <v>0.015451388888888891</v>
      </c>
      <c r="O63" s="12"/>
      <c r="P63" s="14"/>
      <c r="Q63" s="20">
        <f t="shared" si="4"/>
        <v>0.015451388888888891</v>
      </c>
      <c r="T63" s="2">
        <f t="shared" si="2"/>
        <v>0.015451388888888891</v>
      </c>
      <c r="AA63" s="157"/>
    </row>
    <row r="64" spans="1:27" ht="12.75">
      <c r="A64" s="12">
        <v>58</v>
      </c>
      <c r="B64" s="36"/>
      <c r="C64" s="160">
        <f t="shared" si="3"/>
        <v>285</v>
      </c>
      <c r="D64" s="41" t="s">
        <v>65</v>
      </c>
      <c r="E64" s="39">
        <f>IF(($C64=""),"",(+SUM($G64+$I64+$K64+$M64+$O64-LARGE(($G64,$I64,$K64,$M64,$O64),1))))</f>
        <v>135</v>
      </c>
      <c r="F64" s="161">
        <v>477</v>
      </c>
      <c r="G64" s="12">
        <v>8</v>
      </c>
      <c r="H64" s="14">
        <v>0.013553240740740742</v>
      </c>
      <c r="I64" s="43">
        <v>58</v>
      </c>
      <c r="J64" s="14">
        <v>0.013935185185185184</v>
      </c>
      <c r="K64" s="12">
        <v>69</v>
      </c>
      <c r="L64" s="15">
        <v>0.014212962962962964</v>
      </c>
      <c r="M64" s="43">
        <v>150</v>
      </c>
      <c r="N64" s="15"/>
      <c r="O64" s="12"/>
      <c r="P64" s="14"/>
      <c r="Q64" s="20">
        <f t="shared" si="4"/>
        <v>0.013553240740740742</v>
      </c>
      <c r="T64" s="2">
        <f t="shared" si="2"/>
        <v>0.013553240740740742</v>
      </c>
      <c r="AA64" s="157"/>
    </row>
    <row r="65" spans="1:27" ht="12.75">
      <c r="A65" s="12">
        <v>59</v>
      </c>
      <c r="B65" s="36"/>
      <c r="C65" s="160">
        <f t="shared" si="3"/>
        <v>290</v>
      </c>
      <c r="D65" s="41" t="s">
        <v>227</v>
      </c>
      <c r="E65" s="39">
        <f>IF(($C65=""),"",(+SUM($G65+$I65+$K65+$M65+$O65-LARGE(($G65,$I65,$K65,$M65,$O65),1))))</f>
        <v>140</v>
      </c>
      <c r="F65" s="161">
        <v>455</v>
      </c>
      <c r="G65" s="43">
        <v>69</v>
      </c>
      <c r="H65" s="44">
        <v>0.011446759259259262</v>
      </c>
      <c r="I65" s="43">
        <v>37</v>
      </c>
      <c r="J65" s="44">
        <v>0.011342592592592593</v>
      </c>
      <c r="K65" s="43">
        <v>34</v>
      </c>
      <c r="L65" s="44">
        <v>0.011273148148148152</v>
      </c>
      <c r="M65" s="43">
        <v>150</v>
      </c>
      <c r="N65" s="44"/>
      <c r="O65" s="43"/>
      <c r="P65" s="44"/>
      <c r="Q65" s="20">
        <f t="shared" si="4"/>
        <v>0.011273148148148152</v>
      </c>
      <c r="T65" s="2">
        <f t="shared" si="2"/>
        <v>0.011273148148148152</v>
      </c>
      <c r="AA65" s="157"/>
    </row>
    <row r="66" spans="1:27" ht="12.75">
      <c r="A66" s="12">
        <v>60</v>
      </c>
      <c r="B66" s="36"/>
      <c r="C66" s="160">
        <f t="shared" si="3"/>
        <v>303</v>
      </c>
      <c r="D66" s="41" t="s">
        <v>242</v>
      </c>
      <c r="E66" s="39">
        <f>IF(($C66=""),"",(+SUM($G66+$I66+$K66+$M66+$O66-LARGE(($G66,$I66,$K66,$M66,$O66),1))))</f>
        <v>153</v>
      </c>
      <c r="F66" s="161">
        <v>457</v>
      </c>
      <c r="G66" s="12">
        <v>70</v>
      </c>
      <c r="H66" s="14">
        <v>0.012280092592592596</v>
      </c>
      <c r="I66" s="12">
        <v>20</v>
      </c>
      <c r="J66" s="14">
        <v>0.011979166666666671</v>
      </c>
      <c r="K66" s="12">
        <v>63</v>
      </c>
      <c r="L66" s="15">
        <v>0.012280092592592594</v>
      </c>
      <c r="M66" s="43">
        <v>150</v>
      </c>
      <c r="N66" s="15"/>
      <c r="O66" s="12"/>
      <c r="P66" s="14"/>
      <c r="Q66" s="20">
        <f t="shared" si="4"/>
        <v>0.011979166666666671</v>
      </c>
      <c r="T66" s="2">
        <f t="shared" si="2"/>
        <v>0.011979166666666671</v>
      </c>
      <c r="AA66" s="157"/>
    </row>
    <row r="67" spans="1:27" ht="12.75">
      <c r="A67" s="12">
        <v>61</v>
      </c>
      <c r="B67" s="36"/>
      <c r="C67" s="160">
        <f t="shared" si="3"/>
        <v>303</v>
      </c>
      <c r="D67" s="41" t="s">
        <v>35</v>
      </c>
      <c r="E67" s="39">
        <f>IF(($C67=""),"",(+SUM($G67+$I67+$K67+$M67+$O67-LARGE(($G67,$I67,$K67,$M67,$O67),1))))</f>
        <v>153</v>
      </c>
      <c r="F67" s="161">
        <v>490</v>
      </c>
      <c r="G67" s="43">
        <v>36</v>
      </c>
      <c r="H67" s="44">
        <v>0.013414351851851854</v>
      </c>
      <c r="I67" s="43">
        <v>150</v>
      </c>
      <c r="J67" s="44"/>
      <c r="K67" s="43">
        <v>72</v>
      </c>
      <c r="L67" s="44">
        <v>0.013946759259259258</v>
      </c>
      <c r="M67" s="43">
        <v>45</v>
      </c>
      <c r="N67" s="44">
        <v>0.013668981481481485</v>
      </c>
      <c r="O67" s="43"/>
      <c r="P67" s="44"/>
      <c r="Q67" s="20">
        <f t="shared" si="4"/>
        <v>0.013414351851851854</v>
      </c>
      <c r="T67" s="2">
        <f aca="true" t="shared" si="5" ref="T67:T130">MIN(H67,J67,L67,N67,P67)</f>
        <v>0.013414351851851854</v>
      </c>
      <c r="AA67" s="157"/>
    </row>
    <row r="68" spans="1:27" ht="12.75">
      <c r="A68" s="12">
        <v>62</v>
      </c>
      <c r="B68" s="36"/>
      <c r="C68" s="160">
        <f t="shared" si="3"/>
        <v>305</v>
      </c>
      <c r="D68" s="41" t="s">
        <v>41</v>
      </c>
      <c r="E68" s="39">
        <f>IF(($C68=""),"",(+SUM($G68+$I68+$K68+$M68+$O68-LARGE(($G68,$I68,$K68,$M68,$O68),1))))</f>
        <v>155</v>
      </c>
      <c r="F68" s="161">
        <v>358</v>
      </c>
      <c r="G68" s="43">
        <v>150</v>
      </c>
      <c r="H68" s="44"/>
      <c r="I68" s="43">
        <v>54</v>
      </c>
      <c r="J68" s="44">
        <v>0.015347222222222222</v>
      </c>
      <c r="K68" s="43">
        <v>39</v>
      </c>
      <c r="L68" s="44">
        <v>0.015300925925925924</v>
      </c>
      <c r="M68" s="43">
        <v>62</v>
      </c>
      <c r="N68" s="44">
        <v>0.015636574074074074</v>
      </c>
      <c r="O68" s="43"/>
      <c r="P68" s="44"/>
      <c r="Q68" s="20">
        <f t="shared" si="4"/>
        <v>0.015300925925925924</v>
      </c>
      <c r="T68" s="2">
        <f t="shared" si="5"/>
        <v>0.015300925925925924</v>
      </c>
      <c r="AA68" s="157"/>
    </row>
    <row r="69" spans="1:27" ht="12.75">
      <c r="A69" s="12">
        <v>63</v>
      </c>
      <c r="B69" s="36"/>
      <c r="C69" s="160">
        <f t="shared" si="3"/>
        <v>308</v>
      </c>
      <c r="D69" s="41" t="s">
        <v>169</v>
      </c>
      <c r="E69" s="39">
        <f>IF(($C69=""),"",(+SUM($G69+$I69+$K69+$M69+$O69-LARGE(($G69,$I69,$K69,$M69,$O69),1))))</f>
        <v>158</v>
      </c>
      <c r="F69" s="161">
        <v>353</v>
      </c>
      <c r="G69" s="12">
        <v>75</v>
      </c>
      <c r="H69" s="44">
        <v>0.017314814814814818</v>
      </c>
      <c r="I69" s="43">
        <v>150</v>
      </c>
      <c r="J69" s="14"/>
      <c r="K69" s="12">
        <v>58</v>
      </c>
      <c r="L69" s="15">
        <v>0.01744212962962963</v>
      </c>
      <c r="M69" s="43">
        <v>25</v>
      </c>
      <c r="N69" s="15">
        <v>0.017280092592592597</v>
      </c>
      <c r="O69" s="12"/>
      <c r="P69" s="14"/>
      <c r="Q69" s="20">
        <f t="shared" si="4"/>
        <v>0.017280092592592597</v>
      </c>
      <c r="T69" s="2">
        <f t="shared" si="5"/>
        <v>0.017280092592592597</v>
      </c>
      <c r="AA69" s="157"/>
    </row>
    <row r="70" spans="1:27" ht="12.75">
      <c r="A70" s="12">
        <v>64</v>
      </c>
      <c r="B70" s="36"/>
      <c r="C70" s="160">
        <f t="shared" si="3"/>
        <v>327</v>
      </c>
      <c r="D70" s="41" t="s">
        <v>195</v>
      </c>
      <c r="E70" s="39">
        <f>IF(($C70=""),"",(+SUM($G70+$I70+$K70+$M70+$O70-LARGE(($G70,$I70,$K70,$M70,$O70),1))))</f>
        <v>177</v>
      </c>
      <c r="F70" s="161">
        <v>485</v>
      </c>
      <c r="G70" s="43">
        <v>34</v>
      </c>
      <c r="H70" s="44">
        <v>0.011284722222222222</v>
      </c>
      <c r="I70" s="43">
        <v>150</v>
      </c>
      <c r="J70" s="44"/>
      <c r="K70" s="43">
        <v>77</v>
      </c>
      <c r="L70" s="44">
        <v>0.012638888888888889</v>
      </c>
      <c r="M70" s="43">
        <v>66</v>
      </c>
      <c r="N70" s="44">
        <v>0.012280092592592594</v>
      </c>
      <c r="O70" s="43"/>
      <c r="P70" s="44"/>
      <c r="Q70" s="20">
        <f t="shared" si="4"/>
        <v>0.011284722222222222</v>
      </c>
      <c r="T70" s="2">
        <f t="shared" si="5"/>
        <v>0.011284722222222222</v>
      </c>
      <c r="AA70" s="157"/>
    </row>
    <row r="71" spans="1:27" ht="12.75">
      <c r="A71" s="12">
        <v>65</v>
      </c>
      <c r="B71" s="36"/>
      <c r="C71" s="160">
        <f aca="true" t="shared" si="6" ref="C71:C102">SUM(G71+I71+K71+M71+O71)</f>
        <v>335</v>
      </c>
      <c r="D71" s="41" t="s">
        <v>201</v>
      </c>
      <c r="E71" s="39">
        <f>IF(($C71=""),"",(+SUM($G71+$I71+$K71+$M71+$O71-LARGE(($G71,$I71,$K71,$M71,$O71),1))))</f>
        <v>185</v>
      </c>
      <c r="F71" s="161">
        <v>486</v>
      </c>
      <c r="G71" s="43">
        <v>16</v>
      </c>
      <c r="H71" s="44">
        <v>0.01155092592592593</v>
      </c>
      <c r="I71" s="43">
        <v>150</v>
      </c>
      <c r="J71" s="44"/>
      <c r="K71" s="43">
        <v>19</v>
      </c>
      <c r="L71" s="44">
        <v>0.011435185185185189</v>
      </c>
      <c r="M71" s="43">
        <v>150</v>
      </c>
      <c r="N71" s="44"/>
      <c r="O71" s="43"/>
      <c r="P71" s="44"/>
      <c r="Q71" s="20">
        <f aca="true" t="shared" si="7" ref="Q71:Q102">+T71</f>
        <v>0.011435185185185189</v>
      </c>
      <c r="T71" s="2">
        <f t="shared" si="5"/>
        <v>0.011435185185185189</v>
      </c>
      <c r="AA71" s="157"/>
    </row>
    <row r="72" spans="1:27" ht="12.75">
      <c r="A72" s="12">
        <v>66</v>
      </c>
      <c r="B72" s="36"/>
      <c r="C72" s="160">
        <f t="shared" si="6"/>
        <v>335</v>
      </c>
      <c r="D72" s="41" t="s">
        <v>74</v>
      </c>
      <c r="E72" s="39">
        <f>IF(($C72=""),"",(+SUM($G72+$I72+$K72+$M72+$O72-LARGE(($G72,$I72,$K72,$M72,$O72),1))))</f>
        <v>185</v>
      </c>
      <c r="F72" s="161">
        <v>464</v>
      </c>
      <c r="G72" s="43">
        <v>150</v>
      </c>
      <c r="H72" s="44"/>
      <c r="I72" s="43">
        <v>65</v>
      </c>
      <c r="J72" s="44">
        <v>0.011805555555555555</v>
      </c>
      <c r="K72" s="43">
        <v>78</v>
      </c>
      <c r="L72" s="44">
        <v>0.013067129629629635</v>
      </c>
      <c r="M72" s="43">
        <v>42</v>
      </c>
      <c r="N72" s="44">
        <v>0.012048611111111112</v>
      </c>
      <c r="O72" s="43"/>
      <c r="P72" s="44"/>
      <c r="Q72" s="20">
        <f t="shared" si="7"/>
        <v>0.011805555555555555</v>
      </c>
      <c r="T72" s="2">
        <f t="shared" si="5"/>
        <v>0.011805555555555555</v>
      </c>
      <c r="AA72" s="157"/>
    </row>
    <row r="73" spans="1:27" ht="12.75">
      <c r="A73" s="12">
        <v>67</v>
      </c>
      <c r="B73" s="36"/>
      <c r="C73" s="160">
        <f t="shared" si="6"/>
        <v>336</v>
      </c>
      <c r="D73" s="41" t="s">
        <v>36</v>
      </c>
      <c r="E73" s="39">
        <f>IF(($C73=""),"",(+SUM($G73+$I73+$K73+$M73+$O73-LARGE(($G73,$I73,$K73,$M73,$O73),1))))</f>
        <v>186</v>
      </c>
      <c r="F73" s="161">
        <v>356</v>
      </c>
      <c r="G73" s="12">
        <v>150</v>
      </c>
      <c r="H73" s="14"/>
      <c r="I73" s="12">
        <v>22</v>
      </c>
      <c r="J73" s="14">
        <v>0.014953703703703707</v>
      </c>
      <c r="K73" s="12">
        <v>14</v>
      </c>
      <c r="L73" s="15">
        <v>0.014687500000000004</v>
      </c>
      <c r="M73" s="43">
        <v>150</v>
      </c>
      <c r="N73" s="15"/>
      <c r="O73" s="12"/>
      <c r="P73" s="14"/>
      <c r="Q73" s="20">
        <f t="shared" si="7"/>
        <v>0.014687500000000004</v>
      </c>
      <c r="T73" s="2">
        <f t="shared" si="5"/>
        <v>0.014687500000000004</v>
      </c>
      <c r="AA73" s="157"/>
    </row>
    <row r="74" spans="1:27" ht="12.75">
      <c r="A74" s="12">
        <v>68</v>
      </c>
      <c r="B74" s="36"/>
      <c r="C74" s="160">
        <f t="shared" si="6"/>
        <v>338</v>
      </c>
      <c r="D74" s="41" t="s">
        <v>184</v>
      </c>
      <c r="E74" s="39">
        <f>IF(($C74=""),"",(+SUM($G74+$I74+$K74+$M74+$O74-LARGE(($G74,$I74,$K74,$M74,$O74),1))))</f>
        <v>188</v>
      </c>
      <c r="F74" s="161">
        <v>351</v>
      </c>
      <c r="G74" s="12">
        <v>150</v>
      </c>
      <c r="H74" s="14"/>
      <c r="I74" s="43">
        <v>36</v>
      </c>
      <c r="J74" s="14">
        <v>0.013935185185185188</v>
      </c>
      <c r="K74" s="12">
        <v>150</v>
      </c>
      <c r="L74" s="15"/>
      <c r="M74" s="43">
        <v>2</v>
      </c>
      <c r="N74" s="15">
        <v>0.01284722222222222</v>
      </c>
      <c r="O74" s="12"/>
      <c r="P74" s="14"/>
      <c r="Q74" s="20">
        <f t="shared" si="7"/>
        <v>0.01284722222222222</v>
      </c>
      <c r="T74" s="2">
        <f t="shared" si="5"/>
        <v>0.01284722222222222</v>
      </c>
      <c r="AA74" s="157"/>
    </row>
    <row r="75" spans="1:27" ht="12.75">
      <c r="A75" s="12">
        <v>69</v>
      </c>
      <c r="B75" s="36"/>
      <c r="C75" s="160">
        <f t="shared" si="6"/>
        <v>344</v>
      </c>
      <c r="D75" s="41" t="s">
        <v>27</v>
      </c>
      <c r="E75" s="39">
        <f>IF(($C75=""),"",(+SUM($G75+$I75+$K75+$M75+$O75-LARGE(($G75,$I75,$K75,$M75,$O75),1))))</f>
        <v>194</v>
      </c>
      <c r="F75" s="161">
        <v>458</v>
      </c>
      <c r="G75" s="12">
        <v>150</v>
      </c>
      <c r="H75" s="14"/>
      <c r="I75" s="43">
        <v>150</v>
      </c>
      <c r="J75" s="14"/>
      <c r="K75" s="12">
        <v>26</v>
      </c>
      <c r="L75" s="15">
        <v>0.012187500000000004</v>
      </c>
      <c r="M75" s="43">
        <v>18</v>
      </c>
      <c r="N75" s="15">
        <v>0.011851851851851855</v>
      </c>
      <c r="O75" s="12"/>
      <c r="P75" s="14"/>
      <c r="Q75" s="20">
        <f t="shared" si="7"/>
        <v>0.011851851851851855</v>
      </c>
      <c r="T75" s="2">
        <f t="shared" si="5"/>
        <v>0.011851851851851855</v>
      </c>
      <c r="AA75" s="157"/>
    </row>
    <row r="76" spans="1:27" ht="12.75">
      <c r="A76" s="12">
        <v>70</v>
      </c>
      <c r="B76" s="36"/>
      <c r="C76" s="160">
        <f t="shared" si="6"/>
        <v>347</v>
      </c>
      <c r="D76" s="41" t="s">
        <v>45</v>
      </c>
      <c r="E76" s="39">
        <f>IF(($C76=""),"",(+SUM($G76+$I76+$K76+$M76+$O76-LARGE(($G76,$I76,$K76,$M76,$O76),1))))</f>
        <v>197</v>
      </c>
      <c r="F76" s="161">
        <v>366</v>
      </c>
      <c r="G76" s="12">
        <v>64</v>
      </c>
      <c r="H76" s="14">
        <v>0.013368055555555558</v>
      </c>
      <c r="I76" s="12">
        <v>70</v>
      </c>
      <c r="J76" s="14">
        <v>0.014930555555555556</v>
      </c>
      <c r="K76" s="12">
        <v>150</v>
      </c>
      <c r="L76" s="15"/>
      <c r="M76" s="43">
        <v>63</v>
      </c>
      <c r="N76" s="15">
        <v>0.014259259259259261</v>
      </c>
      <c r="O76" s="12"/>
      <c r="P76" s="14"/>
      <c r="Q76" s="20">
        <f t="shared" si="7"/>
        <v>0.013368055555555558</v>
      </c>
      <c r="T76" s="2">
        <f t="shared" si="5"/>
        <v>0.013368055555555558</v>
      </c>
      <c r="AA76" s="157"/>
    </row>
    <row r="77" spans="1:27" ht="12.75">
      <c r="A77" s="12">
        <v>71</v>
      </c>
      <c r="B77" s="36"/>
      <c r="C77" s="160">
        <f t="shared" si="6"/>
        <v>352</v>
      </c>
      <c r="D77" s="41" t="s">
        <v>50</v>
      </c>
      <c r="E77" s="39">
        <f>IF(($C77=""),"",(+SUM($G77+$I77+$K77+$M77+$O77-LARGE(($G77,$I77,$K77,$M77,$O77),1))))</f>
        <v>202</v>
      </c>
      <c r="F77" s="161">
        <v>454</v>
      </c>
      <c r="G77" s="12">
        <v>74</v>
      </c>
      <c r="H77" s="14">
        <v>0.016261574074074074</v>
      </c>
      <c r="I77" s="12">
        <v>69</v>
      </c>
      <c r="J77" s="14">
        <v>0.017094907407407406</v>
      </c>
      <c r="K77" s="12">
        <v>59</v>
      </c>
      <c r="L77" s="15">
        <v>0.015717592592592592</v>
      </c>
      <c r="M77" s="43">
        <v>150</v>
      </c>
      <c r="N77" s="15"/>
      <c r="O77" s="12"/>
      <c r="P77" s="14"/>
      <c r="Q77" s="20">
        <f t="shared" si="7"/>
        <v>0.015717592592592592</v>
      </c>
      <c r="T77" s="2">
        <f t="shared" si="5"/>
        <v>0.015717592592592592</v>
      </c>
      <c r="AA77" s="157"/>
    </row>
    <row r="78" spans="1:27" ht="12.75">
      <c r="A78" s="12">
        <v>72</v>
      </c>
      <c r="B78" s="36"/>
      <c r="C78" s="160">
        <f t="shared" si="6"/>
        <v>357</v>
      </c>
      <c r="D78" s="41" t="s">
        <v>224</v>
      </c>
      <c r="E78" s="39">
        <f>IF(($C78=""),"",(+SUM($G78+$I78+$K78+$M78+$O78-LARGE(($G78,$I78,$K78,$M78,$O78),1))))</f>
        <v>207</v>
      </c>
      <c r="F78" s="161">
        <v>364</v>
      </c>
      <c r="G78" s="43">
        <v>150</v>
      </c>
      <c r="H78" s="44"/>
      <c r="I78" s="43">
        <v>39</v>
      </c>
      <c r="J78" s="44">
        <v>0.011550925925925925</v>
      </c>
      <c r="K78" s="43">
        <v>18</v>
      </c>
      <c r="L78" s="44">
        <v>0.011423611111111115</v>
      </c>
      <c r="M78" s="43">
        <v>150</v>
      </c>
      <c r="N78" s="44"/>
      <c r="O78" s="43"/>
      <c r="P78" s="44"/>
      <c r="Q78" s="20">
        <f t="shared" si="7"/>
        <v>0.011423611111111115</v>
      </c>
      <c r="T78" s="2">
        <f t="shared" si="5"/>
        <v>0.011423611111111115</v>
      </c>
      <c r="AA78" s="157"/>
    </row>
    <row r="79" spans="1:27" ht="12.75">
      <c r="A79" s="12">
        <v>73</v>
      </c>
      <c r="B79" s="36"/>
      <c r="C79" s="160">
        <f t="shared" si="6"/>
        <v>361</v>
      </c>
      <c r="D79" s="41" t="s">
        <v>168</v>
      </c>
      <c r="E79" s="39">
        <f>IF(($C79=""),"",(+SUM($G79+$I79+$K79+$M79+$O79-LARGE(($G79,$I79,$K79,$M79,$O79),1))))</f>
        <v>211</v>
      </c>
      <c r="F79" s="161">
        <v>344</v>
      </c>
      <c r="G79" s="12">
        <v>150</v>
      </c>
      <c r="H79" s="14"/>
      <c r="I79" s="43">
        <v>30</v>
      </c>
      <c r="J79" s="14">
        <v>0.016087962962962964</v>
      </c>
      <c r="K79" s="12">
        <v>31</v>
      </c>
      <c r="L79" s="15">
        <v>0.016099537037037037</v>
      </c>
      <c r="M79" s="43">
        <v>150</v>
      </c>
      <c r="N79" s="15"/>
      <c r="O79" s="12"/>
      <c r="P79" s="14"/>
      <c r="Q79" s="20">
        <f t="shared" si="7"/>
        <v>0.016087962962962964</v>
      </c>
      <c r="T79" s="2">
        <f t="shared" si="5"/>
        <v>0.016087962962962964</v>
      </c>
      <c r="AA79" s="157"/>
    </row>
    <row r="80" spans="1:27" ht="12.75">
      <c r="A80" s="12">
        <v>74</v>
      </c>
      <c r="B80" s="36"/>
      <c r="C80" s="160">
        <f t="shared" si="6"/>
        <v>362</v>
      </c>
      <c r="D80" s="41" t="s">
        <v>92</v>
      </c>
      <c r="E80" s="39">
        <f>IF(($C80=""),"",(+SUM($G80+$I80+$K80+$M80+$O80-LARGE(($G80,$I80,$K80,$M80,$O80),1))))</f>
        <v>212</v>
      </c>
      <c r="F80" s="161">
        <v>482</v>
      </c>
      <c r="G80" s="12">
        <v>150</v>
      </c>
      <c r="H80" s="14"/>
      <c r="I80" s="12">
        <v>29</v>
      </c>
      <c r="J80" s="14">
        <v>0.010347222222222226</v>
      </c>
      <c r="K80" s="12">
        <v>150</v>
      </c>
      <c r="L80" s="15"/>
      <c r="M80" s="43">
        <v>33</v>
      </c>
      <c r="N80" s="15">
        <v>0.010231481481481484</v>
      </c>
      <c r="O80" s="12"/>
      <c r="P80" s="14"/>
      <c r="Q80" s="20">
        <f t="shared" si="7"/>
        <v>0.010231481481481484</v>
      </c>
      <c r="T80" s="2">
        <f t="shared" si="5"/>
        <v>0.010231481481481484</v>
      </c>
      <c r="AA80" s="157"/>
    </row>
    <row r="81" spans="1:27" ht="12.75">
      <c r="A81" s="12">
        <v>75</v>
      </c>
      <c r="B81" s="36"/>
      <c r="C81" s="160">
        <f t="shared" si="6"/>
        <v>365</v>
      </c>
      <c r="D81" s="41" t="s">
        <v>254</v>
      </c>
      <c r="E81" s="39">
        <f>IF(($C81=""),"",(+SUM($G81+$I81+$K81+$M81+$O81-LARGE(($G81,$I81,$K81,$M81,$O81),1))))</f>
        <v>215</v>
      </c>
      <c r="F81" s="161">
        <v>586</v>
      </c>
      <c r="G81" s="12">
        <v>150</v>
      </c>
      <c r="H81" s="14"/>
      <c r="I81" s="43">
        <v>150</v>
      </c>
      <c r="J81" s="14"/>
      <c r="K81" s="12">
        <v>64</v>
      </c>
      <c r="L81" s="15">
        <v>0.021145833333333336</v>
      </c>
      <c r="M81" s="135">
        <v>1</v>
      </c>
      <c r="N81" s="15">
        <v>0.01962962962962963</v>
      </c>
      <c r="O81" s="12"/>
      <c r="P81" s="14"/>
      <c r="Q81" s="20">
        <f t="shared" si="7"/>
        <v>0.01962962962962963</v>
      </c>
      <c r="T81" s="2">
        <f t="shared" si="5"/>
        <v>0.01962962962962963</v>
      </c>
      <c r="AA81" s="157"/>
    </row>
    <row r="82" spans="1:27" ht="12.75">
      <c r="A82" s="12">
        <v>76</v>
      </c>
      <c r="B82" s="36"/>
      <c r="C82" s="160">
        <f t="shared" si="6"/>
        <v>366</v>
      </c>
      <c r="D82" s="41" t="s">
        <v>175</v>
      </c>
      <c r="E82" s="39">
        <f>IF(($C82=""),"",(+SUM($G82+$I82+$K82+$M82+$O82-LARGE(($G82,$I82,$K82,$M82,$O82),1))))</f>
        <v>216</v>
      </c>
      <c r="F82" s="161">
        <v>494</v>
      </c>
      <c r="G82" s="12">
        <v>150</v>
      </c>
      <c r="H82" s="14"/>
      <c r="I82" s="12">
        <v>62</v>
      </c>
      <c r="J82" s="14">
        <v>0.020497685185185185</v>
      </c>
      <c r="K82" s="12">
        <v>4</v>
      </c>
      <c r="L82" s="15">
        <v>0.019872685185185188</v>
      </c>
      <c r="M82" s="43">
        <v>150</v>
      </c>
      <c r="N82" s="15"/>
      <c r="O82" s="12"/>
      <c r="P82" s="14"/>
      <c r="Q82" s="20">
        <f t="shared" si="7"/>
        <v>0.019872685185185188</v>
      </c>
      <c r="T82" s="2">
        <f t="shared" si="5"/>
        <v>0.019872685185185188</v>
      </c>
      <c r="AA82" s="157"/>
    </row>
    <row r="83" spans="1:27" ht="12.75">
      <c r="A83" s="12">
        <v>77</v>
      </c>
      <c r="B83" s="36"/>
      <c r="C83" s="160">
        <f t="shared" si="6"/>
        <v>373</v>
      </c>
      <c r="D83" s="41" t="s">
        <v>70</v>
      </c>
      <c r="E83" s="39">
        <f>IF(($C83=""),"",(+SUM($G83+$I83+$K83+$M83+$O83-LARGE(($G83,$I83,$K83,$M83,$O83),1))))</f>
        <v>223</v>
      </c>
      <c r="F83" s="161">
        <v>374</v>
      </c>
      <c r="G83" s="12">
        <v>150</v>
      </c>
      <c r="H83" s="14"/>
      <c r="I83" s="12">
        <v>2</v>
      </c>
      <c r="J83" s="14">
        <v>0.018564814814814812</v>
      </c>
      <c r="K83" s="12">
        <v>71</v>
      </c>
      <c r="L83" s="15">
        <v>0.01894675925925926</v>
      </c>
      <c r="M83" s="43">
        <v>150</v>
      </c>
      <c r="N83" s="15"/>
      <c r="O83" s="12"/>
      <c r="P83" s="14"/>
      <c r="Q83" s="20">
        <f t="shared" si="7"/>
        <v>0.018564814814814812</v>
      </c>
      <c r="T83" s="2">
        <f t="shared" si="5"/>
        <v>0.018564814814814812</v>
      </c>
      <c r="AA83" s="157"/>
    </row>
    <row r="84" spans="1:27" ht="12.75">
      <c r="A84" s="12">
        <v>78</v>
      </c>
      <c r="B84" s="36"/>
      <c r="C84" s="160">
        <f t="shared" si="6"/>
        <v>373</v>
      </c>
      <c r="D84" s="130" t="s">
        <v>236</v>
      </c>
      <c r="E84" s="39">
        <f>IF(($C84=""),"",(+SUM($G84+$I84+$K84+$M84+$O84-LARGE(($G84,$I84,$K84,$M84,$O84),1))))</f>
        <v>223</v>
      </c>
      <c r="F84" s="161">
        <v>573</v>
      </c>
      <c r="G84" s="43">
        <v>150</v>
      </c>
      <c r="H84" s="44"/>
      <c r="I84" s="43">
        <v>150</v>
      </c>
      <c r="J84" s="44"/>
      <c r="K84" s="43">
        <v>1</v>
      </c>
      <c r="L84" s="44">
        <v>0.02122685185185185</v>
      </c>
      <c r="M84" s="43">
        <v>72</v>
      </c>
      <c r="N84" s="44">
        <v>0.02380787037037037</v>
      </c>
      <c r="O84" s="43"/>
      <c r="P84" s="44"/>
      <c r="Q84" s="20">
        <f t="shared" si="7"/>
        <v>0.02122685185185185</v>
      </c>
      <c r="T84" s="2">
        <f t="shared" si="5"/>
        <v>0.02122685185185185</v>
      </c>
      <c r="AA84" s="157"/>
    </row>
    <row r="85" spans="1:27" ht="12.75">
      <c r="A85" s="12">
        <v>79</v>
      </c>
      <c r="B85" s="36"/>
      <c r="C85" s="160">
        <f t="shared" si="6"/>
        <v>380</v>
      </c>
      <c r="D85" s="41" t="s">
        <v>154</v>
      </c>
      <c r="E85" s="39">
        <f>IF(($C85=""),"",(+SUM($G85+$I85+$K85+$M85+$O85-LARGE(($G85,$I85,$K85,$M85,$O85),1))))</f>
        <v>230</v>
      </c>
      <c r="F85" s="161">
        <v>453</v>
      </c>
      <c r="G85" s="43">
        <v>32</v>
      </c>
      <c r="H85" s="44">
        <v>0.013171296296296297</v>
      </c>
      <c r="I85" s="43">
        <v>150</v>
      </c>
      <c r="J85" s="14"/>
      <c r="K85" s="12">
        <v>48</v>
      </c>
      <c r="L85" s="15">
        <v>0.013333333333333334</v>
      </c>
      <c r="M85" s="43">
        <v>150</v>
      </c>
      <c r="N85" s="15"/>
      <c r="O85" s="12"/>
      <c r="P85" s="14"/>
      <c r="Q85" s="20">
        <f t="shared" si="7"/>
        <v>0.013171296296296297</v>
      </c>
      <c r="T85" s="2">
        <f t="shared" si="5"/>
        <v>0.013171296296296297</v>
      </c>
      <c r="AA85" s="157"/>
    </row>
    <row r="86" spans="1:27" ht="12.75">
      <c r="A86" s="12">
        <v>80</v>
      </c>
      <c r="B86" s="36"/>
      <c r="C86" s="160">
        <f t="shared" si="6"/>
        <v>381</v>
      </c>
      <c r="D86" s="41" t="s">
        <v>255</v>
      </c>
      <c r="E86" s="39">
        <f>IF(($C86=""),"",(+SUM($G86+$I86+$K86+$M86+$O86-LARGE(($G86,$I86,$K86,$M86,$O86),1))))</f>
        <v>231</v>
      </c>
      <c r="F86" s="161">
        <v>587</v>
      </c>
      <c r="G86" s="43">
        <v>150</v>
      </c>
      <c r="H86" s="44"/>
      <c r="I86" s="43">
        <v>150</v>
      </c>
      <c r="J86" s="44"/>
      <c r="K86" s="43">
        <v>76</v>
      </c>
      <c r="L86" s="44">
        <v>0.01834490740740741</v>
      </c>
      <c r="M86" s="135">
        <v>5</v>
      </c>
      <c r="N86" s="44">
        <v>0.017835648148148153</v>
      </c>
      <c r="O86" s="43"/>
      <c r="P86" s="44"/>
      <c r="Q86" s="20">
        <f t="shared" si="7"/>
        <v>0.017835648148148153</v>
      </c>
      <c r="T86" s="2">
        <f t="shared" si="5"/>
        <v>0.017835648148148153</v>
      </c>
      <c r="AA86" s="157"/>
    </row>
    <row r="87" spans="1:27" ht="12.75">
      <c r="A87" s="12">
        <v>81</v>
      </c>
      <c r="B87" s="36"/>
      <c r="C87" s="160">
        <f t="shared" si="6"/>
        <v>385</v>
      </c>
      <c r="D87" s="41" t="s">
        <v>60</v>
      </c>
      <c r="E87" s="39">
        <f>IF(($C87=""),"",(+SUM($G87+$I87+$K87+$M87+$O87-LARGE(($G87,$I87,$K87,$M87,$O87),1))))</f>
        <v>235</v>
      </c>
      <c r="F87" s="161">
        <v>487</v>
      </c>
      <c r="G87" s="12">
        <v>15</v>
      </c>
      <c r="H87" s="14">
        <v>0.01600694444444445</v>
      </c>
      <c r="I87" s="43">
        <v>150</v>
      </c>
      <c r="J87" s="15"/>
      <c r="K87" s="12">
        <v>150</v>
      </c>
      <c r="L87" s="15"/>
      <c r="M87" s="43">
        <v>70</v>
      </c>
      <c r="N87" s="15">
        <v>0.01734953703703704</v>
      </c>
      <c r="O87" s="12"/>
      <c r="P87" s="14"/>
      <c r="Q87" s="20">
        <f t="shared" si="7"/>
        <v>0.01600694444444445</v>
      </c>
      <c r="T87" s="2">
        <f t="shared" si="5"/>
        <v>0.01600694444444445</v>
      </c>
      <c r="AA87" s="157"/>
    </row>
    <row r="88" spans="1:27" ht="12.75">
      <c r="A88" s="12">
        <v>82</v>
      </c>
      <c r="B88" s="36"/>
      <c r="C88" s="160">
        <f t="shared" si="6"/>
        <v>388</v>
      </c>
      <c r="D88" s="79" t="s">
        <v>155</v>
      </c>
      <c r="E88" s="39">
        <f>IF(($C88=""),"",(+SUM($G88+$I88+$K88+$M88+$O88-LARGE(($G88,$I88,$K88,$M88,$O88),1))))</f>
        <v>238</v>
      </c>
      <c r="F88" s="161">
        <v>564</v>
      </c>
      <c r="G88" s="12">
        <v>150</v>
      </c>
      <c r="H88" s="14"/>
      <c r="I88" s="12">
        <v>67</v>
      </c>
      <c r="J88" s="14">
        <v>0.014664351851851854</v>
      </c>
      <c r="K88" s="12">
        <v>150</v>
      </c>
      <c r="L88" s="15"/>
      <c r="M88" s="43">
        <v>21</v>
      </c>
      <c r="N88" s="15">
        <v>0.014131944444444447</v>
      </c>
      <c r="O88" s="12"/>
      <c r="P88" s="14"/>
      <c r="Q88" s="20">
        <f t="shared" si="7"/>
        <v>0.014131944444444447</v>
      </c>
      <c r="T88" s="2">
        <f t="shared" si="5"/>
        <v>0.014131944444444447</v>
      </c>
      <c r="AA88" s="157"/>
    </row>
    <row r="89" spans="1:27" ht="12.75">
      <c r="A89" s="12">
        <v>83</v>
      </c>
      <c r="B89" s="36"/>
      <c r="C89" s="160">
        <f t="shared" si="6"/>
        <v>396</v>
      </c>
      <c r="D89" s="41" t="s">
        <v>139</v>
      </c>
      <c r="E89" s="39">
        <f>IF(($C89=""),"",(+SUM($G89+$I89+$K89+$M89+$O89-LARGE(($G89,$I89,$K89,$M89,$O89),1))))</f>
        <v>246</v>
      </c>
      <c r="F89" s="161">
        <v>365</v>
      </c>
      <c r="G89" s="12">
        <v>65</v>
      </c>
      <c r="H89" s="14">
        <v>0.016863425925925928</v>
      </c>
      <c r="I89" s="12">
        <v>31</v>
      </c>
      <c r="J89" s="14">
        <v>0.016793981481481483</v>
      </c>
      <c r="K89" s="12">
        <v>150</v>
      </c>
      <c r="L89" s="15"/>
      <c r="M89" s="43">
        <v>150</v>
      </c>
      <c r="N89" s="15"/>
      <c r="O89" s="12"/>
      <c r="P89" s="14"/>
      <c r="Q89" s="20">
        <f t="shared" si="7"/>
        <v>0.016793981481481483</v>
      </c>
      <c r="T89" s="2">
        <f t="shared" si="5"/>
        <v>0.016793981481481483</v>
      </c>
      <c r="AA89" s="157"/>
    </row>
    <row r="90" spans="1:27" ht="12.75">
      <c r="A90" s="12">
        <v>84</v>
      </c>
      <c r="B90" s="36"/>
      <c r="C90" s="160">
        <f t="shared" si="6"/>
        <v>406</v>
      </c>
      <c r="D90" s="41" t="s">
        <v>251</v>
      </c>
      <c r="E90" s="39">
        <f>IF(($C90=""),"",(+SUM($G90+$I90+$K90+$M90+$O90-LARGE(($G90,$I90,$K90,$M90,$O90),1))))</f>
        <v>256</v>
      </c>
      <c r="F90" s="161">
        <v>583</v>
      </c>
      <c r="G90" s="43">
        <v>150</v>
      </c>
      <c r="H90" s="14"/>
      <c r="I90" s="43">
        <v>48</v>
      </c>
      <c r="J90" s="14">
        <v>0.011851851851851855</v>
      </c>
      <c r="K90" s="12">
        <v>150</v>
      </c>
      <c r="L90" s="15"/>
      <c r="M90" s="135">
        <v>58</v>
      </c>
      <c r="N90" s="15">
        <v>0.012002314814814815</v>
      </c>
      <c r="O90" s="12"/>
      <c r="P90" s="14"/>
      <c r="Q90" s="20">
        <f t="shared" si="7"/>
        <v>0.011851851851851855</v>
      </c>
      <c r="T90" s="2">
        <f t="shared" si="5"/>
        <v>0.011851851851851855</v>
      </c>
      <c r="AA90" s="157"/>
    </row>
    <row r="91" spans="1:27" ht="12.75">
      <c r="A91" s="12">
        <v>85</v>
      </c>
      <c r="B91" s="36"/>
      <c r="C91" s="160">
        <f t="shared" si="6"/>
        <v>407</v>
      </c>
      <c r="D91" s="41" t="s">
        <v>232</v>
      </c>
      <c r="E91" s="39">
        <f>IF(($C91=""),"",(+SUM($G91+$I91+$K91+$M91+$O91-LARGE(($G91,$I91,$K91,$M91,$O91),1))))</f>
        <v>257</v>
      </c>
      <c r="F91" s="161">
        <v>488</v>
      </c>
      <c r="G91" s="12">
        <v>56</v>
      </c>
      <c r="H91" s="14">
        <v>0.013854166666666667</v>
      </c>
      <c r="I91" s="43">
        <v>150</v>
      </c>
      <c r="J91" s="14"/>
      <c r="K91" s="12">
        <v>51</v>
      </c>
      <c r="L91" s="15">
        <v>0.014050925925925927</v>
      </c>
      <c r="M91" s="43">
        <v>150</v>
      </c>
      <c r="N91" s="15"/>
      <c r="O91" s="12"/>
      <c r="P91" s="14"/>
      <c r="Q91" s="20">
        <f t="shared" si="7"/>
        <v>0.013854166666666667</v>
      </c>
      <c r="T91" s="2">
        <f t="shared" si="5"/>
        <v>0.013854166666666667</v>
      </c>
      <c r="AA91" s="157"/>
    </row>
    <row r="92" spans="1:27" ht="12.75">
      <c r="A92" s="12">
        <v>86</v>
      </c>
      <c r="B92" s="36"/>
      <c r="C92" s="160">
        <f t="shared" si="6"/>
        <v>410</v>
      </c>
      <c r="D92" s="41" t="s">
        <v>143</v>
      </c>
      <c r="E92" s="39">
        <f>IF(($C92=""),"",(+SUM($G92+$I92+$K92+$M92+$O92-LARGE(($G92,$I92,$K92,$M92,$O92),1))))</f>
        <v>260</v>
      </c>
      <c r="F92" s="161">
        <v>498</v>
      </c>
      <c r="G92" s="12">
        <v>53</v>
      </c>
      <c r="H92" s="14">
        <v>0.016087962962962964</v>
      </c>
      <c r="I92" s="43">
        <v>57</v>
      </c>
      <c r="J92" s="14">
        <v>0.01670138888888889</v>
      </c>
      <c r="K92" s="12">
        <v>150</v>
      </c>
      <c r="L92" s="15"/>
      <c r="M92" s="43">
        <v>150</v>
      </c>
      <c r="N92" s="15"/>
      <c r="O92" s="12"/>
      <c r="P92" s="14"/>
      <c r="Q92" s="20">
        <f t="shared" si="7"/>
        <v>0.016087962962962964</v>
      </c>
      <c r="T92" s="2">
        <f t="shared" si="5"/>
        <v>0.016087962962962964</v>
      </c>
      <c r="AA92" s="157"/>
    </row>
    <row r="93" spans="1:27" ht="12.75">
      <c r="A93" s="12">
        <v>87</v>
      </c>
      <c r="B93" s="36"/>
      <c r="C93" s="160">
        <f t="shared" si="6"/>
        <v>411</v>
      </c>
      <c r="D93" s="41" t="s">
        <v>193</v>
      </c>
      <c r="E93" s="39">
        <f>IF(($C93=""),"",(+SUM($G93+$I93+$K93+$M93+$O93-LARGE(($G93,$I93,$K93,$M93,$O93),1))))</f>
        <v>261</v>
      </c>
      <c r="F93" s="161">
        <v>346</v>
      </c>
      <c r="G93" s="12">
        <v>61</v>
      </c>
      <c r="H93" s="14">
        <v>0.014675925925925927</v>
      </c>
      <c r="I93" s="43">
        <v>50</v>
      </c>
      <c r="J93" s="14">
        <v>0.014849537037037036</v>
      </c>
      <c r="K93" s="12">
        <v>150</v>
      </c>
      <c r="L93" s="15"/>
      <c r="M93" s="43">
        <v>150</v>
      </c>
      <c r="N93" s="15"/>
      <c r="O93" s="12"/>
      <c r="P93" s="14"/>
      <c r="Q93" s="20">
        <f t="shared" si="7"/>
        <v>0.014675925925925927</v>
      </c>
      <c r="T93" s="2">
        <f t="shared" si="5"/>
        <v>0.014675925925925927</v>
      </c>
      <c r="AA93" s="157"/>
    </row>
    <row r="94" spans="1:27" ht="12.75">
      <c r="A94" s="12">
        <v>88</v>
      </c>
      <c r="B94" s="36"/>
      <c r="C94" s="160">
        <f t="shared" si="6"/>
        <v>427</v>
      </c>
      <c r="D94" s="41" t="s">
        <v>140</v>
      </c>
      <c r="E94" s="39">
        <f>IF(($C94=""),"",(+SUM($G94+$I94+$K94+$M94+$O94-LARGE(($G94,$I94,$K94,$M94,$O94),1))))</f>
        <v>277</v>
      </c>
      <c r="F94" s="161">
        <v>577</v>
      </c>
      <c r="G94" s="12">
        <v>150</v>
      </c>
      <c r="H94" s="14"/>
      <c r="I94" s="12">
        <v>60</v>
      </c>
      <c r="J94" s="14">
        <v>0.013425925925925924</v>
      </c>
      <c r="K94" s="12">
        <v>67</v>
      </c>
      <c r="L94" s="15">
        <v>0.013564814814814816</v>
      </c>
      <c r="M94" s="43">
        <v>150</v>
      </c>
      <c r="N94" s="15"/>
      <c r="O94" s="12"/>
      <c r="P94" s="14"/>
      <c r="Q94" s="20">
        <f t="shared" si="7"/>
        <v>0.013425925925925924</v>
      </c>
      <c r="T94" s="2">
        <f t="shared" si="5"/>
        <v>0.013425925925925924</v>
      </c>
      <c r="AA94" s="157"/>
    </row>
    <row r="95" spans="1:27" ht="12.75">
      <c r="A95" s="12">
        <v>89</v>
      </c>
      <c r="B95" s="36"/>
      <c r="C95" s="160">
        <f t="shared" si="6"/>
        <v>434</v>
      </c>
      <c r="D95" s="130" t="s">
        <v>77</v>
      </c>
      <c r="E95" s="39">
        <f>IF(($C95=""),"",(+SUM($G95+$I95+$K95+$M95+$O95-LARGE(($G95,$I95,$K95,$M95,$O95),1))))</f>
        <v>284</v>
      </c>
      <c r="F95" s="161">
        <v>574</v>
      </c>
      <c r="G95" s="43">
        <v>150</v>
      </c>
      <c r="H95" s="44"/>
      <c r="I95" s="43">
        <v>68</v>
      </c>
      <c r="J95" s="44">
        <v>0.016956018518518523</v>
      </c>
      <c r="K95" s="43">
        <v>66</v>
      </c>
      <c r="L95" s="44">
        <v>0.017013888888888887</v>
      </c>
      <c r="M95" s="43">
        <v>150</v>
      </c>
      <c r="N95" s="44"/>
      <c r="O95" s="43"/>
      <c r="P95" s="44"/>
      <c r="Q95" s="20">
        <f t="shared" si="7"/>
        <v>0.016956018518518523</v>
      </c>
      <c r="T95" s="2">
        <f t="shared" si="5"/>
        <v>0.016956018518518523</v>
      </c>
      <c r="AA95" s="157"/>
    </row>
    <row r="96" spans="1:27" ht="12.75">
      <c r="A96" s="12">
        <v>90</v>
      </c>
      <c r="B96" s="36"/>
      <c r="C96" s="160">
        <f t="shared" si="6"/>
        <v>442</v>
      </c>
      <c r="D96" s="41" t="s">
        <v>40</v>
      </c>
      <c r="E96" s="39">
        <f>IF(($C96=""),"",(+SUM($G96+$I96+$K96+$M96+$O96-LARGE(($G96,$I96,$K96,$M96,$O96),1))))</f>
        <v>292</v>
      </c>
      <c r="F96" s="161">
        <v>343</v>
      </c>
      <c r="G96" s="12">
        <v>71</v>
      </c>
      <c r="H96" s="14">
        <v>0.013877314814814816</v>
      </c>
      <c r="I96" s="12">
        <v>150</v>
      </c>
      <c r="J96" s="14"/>
      <c r="K96" s="12">
        <v>150</v>
      </c>
      <c r="L96" s="15"/>
      <c r="M96" s="43">
        <v>71</v>
      </c>
      <c r="N96" s="15">
        <v>0.015289351851851854</v>
      </c>
      <c r="O96" s="12"/>
      <c r="P96" s="14"/>
      <c r="Q96" s="20">
        <f t="shared" si="7"/>
        <v>0.013877314814814816</v>
      </c>
      <c r="T96" s="2">
        <f t="shared" si="5"/>
        <v>0.013877314814814816</v>
      </c>
      <c r="AA96" s="157"/>
    </row>
    <row r="97" spans="1:27" ht="12.75">
      <c r="A97" s="12">
        <v>91</v>
      </c>
      <c r="B97" s="36"/>
      <c r="C97" s="160">
        <f t="shared" si="6"/>
        <v>451</v>
      </c>
      <c r="D97" s="41" t="s">
        <v>244</v>
      </c>
      <c r="E97" s="39">
        <f>IF(($C97=""),"",(+SUM($G97+$I97+$K97+$M97+$O97-LARGE(($G97,$I97,$K97,$M97,$O97),1))))</f>
        <v>301</v>
      </c>
      <c r="F97" s="161">
        <v>481</v>
      </c>
      <c r="G97" s="43">
        <v>150</v>
      </c>
      <c r="H97" s="44"/>
      <c r="I97" s="43">
        <v>1</v>
      </c>
      <c r="J97" s="44">
        <v>0.012743055555555556</v>
      </c>
      <c r="K97" s="43">
        <v>150</v>
      </c>
      <c r="L97" s="44"/>
      <c r="M97" s="43">
        <v>150</v>
      </c>
      <c r="N97" s="44"/>
      <c r="O97" s="43"/>
      <c r="P97" s="44"/>
      <c r="Q97" s="20">
        <f t="shared" si="7"/>
        <v>0.012743055555555556</v>
      </c>
      <c r="T97" s="2">
        <f t="shared" si="5"/>
        <v>0.012743055555555556</v>
      </c>
      <c r="AA97" s="157"/>
    </row>
    <row r="98" spans="1:27" ht="12.75">
      <c r="A98" s="12">
        <v>92</v>
      </c>
      <c r="B98" s="36"/>
      <c r="C98" s="160">
        <f t="shared" si="6"/>
        <v>452</v>
      </c>
      <c r="D98" s="79" t="s">
        <v>174</v>
      </c>
      <c r="E98" s="39">
        <f>IF(($C98=""),"",(+SUM($G98+$I98+$K98+$M98+$O98-LARGE(($G98,$I98,$K98,$M98,$O98),1))))</f>
        <v>302</v>
      </c>
      <c r="F98" s="161">
        <v>563</v>
      </c>
      <c r="G98" s="12">
        <v>150</v>
      </c>
      <c r="H98" s="14"/>
      <c r="I98" s="43">
        <v>150</v>
      </c>
      <c r="J98" s="14"/>
      <c r="K98" s="12">
        <v>2</v>
      </c>
      <c r="L98" s="15">
        <v>0.013449074074074073</v>
      </c>
      <c r="M98" s="43">
        <v>150</v>
      </c>
      <c r="N98" s="15"/>
      <c r="O98" s="12"/>
      <c r="P98" s="14"/>
      <c r="Q98" s="20">
        <f t="shared" si="7"/>
        <v>0.013449074074074073</v>
      </c>
      <c r="T98" s="2">
        <f t="shared" si="5"/>
        <v>0.013449074074074073</v>
      </c>
      <c r="AA98" s="157"/>
    </row>
    <row r="99" spans="1:27" ht="12.75">
      <c r="A99" s="12">
        <v>93</v>
      </c>
      <c r="B99" s="36"/>
      <c r="C99" s="160">
        <f t="shared" si="6"/>
        <v>454</v>
      </c>
      <c r="D99" s="41" t="s">
        <v>119</v>
      </c>
      <c r="E99" s="39">
        <f>IF(($C99=""),"",(+SUM($G99+$I99+$K99+$M99+$O99-LARGE(($G99,$I99,$K99,$M99,$O99),1))))</f>
        <v>304</v>
      </c>
      <c r="F99" s="161">
        <v>558</v>
      </c>
      <c r="G99" s="43">
        <v>79</v>
      </c>
      <c r="H99" s="44">
        <v>0.02605324074074074</v>
      </c>
      <c r="I99" s="43">
        <v>75</v>
      </c>
      <c r="J99" s="44">
        <v>0.02925925925925926</v>
      </c>
      <c r="K99" s="43">
        <v>150</v>
      </c>
      <c r="L99" s="44"/>
      <c r="M99" s="43">
        <v>150</v>
      </c>
      <c r="N99" s="44"/>
      <c r="O99" s="43"/>
      <c r="P99" s="44"/>
      <c r="Q99" s="20">
        <f t="shared" si="7"/>
        <v>0.02605324074074074</v>
      </c>
      <c r="T99" s="2">
        <f t="shared" si="5"/>
        <v>0.02605324074074074</v>
      </c>
      <c r="AA99" s="157"/>
    </row>
    <row r="100" spans="1:27" ht="12.75">
      <c r="A100" s="12">
        <v>94</v>
      </c>
      <c r="B100" s="36"/>
      <c r="C100" s="160">
        <f t="shared" si="6"/>
        <v>455</v>
      </c>
      <c r="D100" s="41" t="s">
        <v>34</v>
      </c>
      <c r="E100" s="39">
        <f>IF(($C100=""),"",(+SUM($G100+$I100+$K100+$M100+$O100-LARGE(($G100,$I100,$K100,$M100,$O100),1))))</f>
        <v>305</v>
      </c>
      <c r="F100" s="161">
        <v>579</v>
      </c>
      <c r="G100" s="12">
        <v>5</v>
      </c>
      <c r="H100" s="14">
        <v>0.017824074074074072</v>
      </c>
      <c r="I100" s="43">
        <v>150</v>
      </c>
      <c r="J100" s="14"/>
      <c r="K100" s="12">
        <v>150</v>
      </c>
      <c r="L100" s="15"/>
      <c r="M100" s="43">
        <v>150</v>
      </c>
      <c r="N100" s="15"/>
      <c r="O100" s="12"/>
      <c r="P100" s="14"/>
      <c r="Q100" s="20">
        <f t="shared" si="7"/>
        <v>0.017824074074074072</v>
      </c>
      <c r="T100" s="2">
        <f t="shared" si="5"/>
        <v>0.017824074074074072</v>
      </c>
      <c r="AA100" s="46"/>
    </row>
    <row r="101" spans="1:27" ht="12.75">
      <c r="A101" s="12">
        <v>95</v>
      </c>
      <c r="B101" s="36"/>
      <c r="C101" s="160">
        <f t="shared" si="6"/>
        <v>455</v>
      </c>
      <c r="D101" s="41" t="s">
        <v>230</v>
      </c>
      <c r="E101" s="39">
        <f>IF(($C101=""),"",(+SUM($G101+$I101+$K101+$M101+$O101-LARGE(($G101,$I101,$K101,$M101,$O101),1))))</f>
        <v>305</v>
      </c>
      <c r="F101" s="161">
        <v>470</v>
      </c>
      <c r="G101" s="12">
        <v>150</v>
      </c>
      <c r="H101" s="44"/>
      <c r="I101" s="43">
        <v>5</v>
      </c>
      <c r="J101" s="44">
        <v>0.013564814814814814</v>
      </c>
      <c r="K101" s="43">
        <v>150</v>
      </c>
      <c r="L101" s="44"/>
      <c r="M101" s="43">
        <v>150</v>
      </c>
      <c r="N101" s="44"/>
      <c r="O101" s="43"/>
      <c r="P101" s="44"/>
      <c r="Q101" s="20">
        <f t="shared" si="7"/>
        <v>0.013564814814814814</v>
      </c>
      <c r="T101" s="2">
        <f t="shared" si="5"/>
        <v>0.013564814814814814</v>
      </c>
      <c r="AA101" s="46"/>
    </row>
    <row r="102" spans="1:27" ht="12.75">
      <c r="A102" s="12">
        <v>96</v>
      </c>
      <c r="B102" s="36"/>
      <c r="C102" s="160">
        <f t="shared" si="6"/>
        <v>464</v>
      </c>
      <c r="D102" s="41" t="s">
        <v>239</v>
      </c>
      <c r="E102" s="39">
        <f>IF(($C102=""),"",(+SUM($G102+$I102+$K102+$M102+$O102-LARGE(($G102,$I102,$K102,$M102,$O102),1))))</f>
        <v>314</v>
      </c>
      <c r="F102" s="161">
        <v>580</v>
      </c>
      <c r="G102" s="12">
        <v>14</v>
      </c>
      <c r="H102" s="14">
        <v>0.009733796296296301</v>
      </c>
      <c r="I102" s="43">
        <v>150</v>
      </c>
      <c r="J102" s="15"/>
      <c r="K102" s="12">
        <v>150</v>
      </c>
      <c r="L102" s="15"/>
      <c r="M102" s="43">
        <v>150</v>
      </c>
      <c r="N102" s="15"/>
      <c r="O102" s="12"/>
      <c r="P102" s="14"/>
      <c r="Q102" s="20">
        <f t="shared" si="7"/>
        <v>0.009733796296296301</v>
      </c>
      <c r="T102" s="2">
        <f t="shared" si="5"/>
        <v>0.009733796296296301</v>
      </c>
      <c r="AA102" s="46"/>
    </row>
    <row r="103" spans="1:27" ht="12.75">
      <c r="A103" s="12">
        <v>97</v>
      </c>
      <c r="B103" s="36"/>
      <c r="C103" s="160">
        <f aca="true" t="shared" si="8" ref="C103:C134">SUM(G103+I103+K103+M103+O103)</f>
        <v>465</v>
      </c>
      <c r="D103" s="41" t="s">
        <v>63</v>
      </c>
      <c r="E103" s="39">
        <f>IF(($C103=""),"",(+SUM($G103+$I103+$K103+$M103+$O103-LARGE(($G103,$I103,$K103,$M103,$O103),1))))</f>
        <v>315</v>
      </c>
      <c r="F103" s="161">
        <v>389</v>
      </c>
      <c r="G103" s="12">
        <v>150</v>
      </c>
      <c r="H103" s="14"/>
      <c r="I103" s="12">
        <v>15</v>
      </c>
      <c r="J103" s="14">
        <v>0.009930555555555559</v>
      </c>
      <c r="K103" s="12">
        <v>150</v>
      </c>
      <c r="L103" s="15"/>
      <c r="M103" s="43">
        <v>150</v>
      </c>
      <c r="N103" s="15"/>
      <c r="O103" s="12"/>
      <c r="P103" s="14"/>
      <c r="Q103" s="20">
        <f aca="true" t="shared" si="9" ref="Q103:Q111">+T103</f>
        <v>0.009930555555555559</v>
      </c>
      <c r="T103" s="2">
        <f t="shared" si="5"/>
        <v>0.009930555555555559</v>
      </c>
      <c r="AA103" s="46"/>
    </row>
    <row r="104" spans="1:27" ht="12.75">
      <c r="A104" s="12">
        <v>98</v>
      </c>
      <c r="B104" s="36"/>
      <c r="C104" s="160">
        <f t="shared" si="8"/>
        <v>468</v>
      </c>
      <c r="D104" s="41" t="s">
        <v>243</v>
      </c>
      <c r="E104" s="39">
        <f>IF(($C104=""),"",(+SUM($G104+$I104+$K104+$M104+$O104-LARGE(($G104,$I104,$K104,$M104,$O104),1))))</f>
        <v>318</v>
      </c>
      <c r="F104" s="161">
        <v>461</v>
      </c>
      <c r="G104" s="43">
        <v>18</v>
      </c>
      <c r="H104" s="44">
        <v>0.010347222222222225</v>
      </c>
      <c r="I104" s="43">
        <v>150</v>
      </c>
      <c r="J104" s="44"/>
      <c r="K104" s="43">
        <v>150</v>
      </c>
      <c r="L104" s="44"/>
      <c r="M104" s="43">
        <v>150</v>
      </c>
      <c r="N104" s="44"/>
      <c r="O104" s="43"/>
      <c r="P104" s="44"/>
      <c r="Q104" s="20">
        <f t="shared" si="9"/>
        <v>0.010347222222222225</v>
      </c>
      <c r="T104" s="2">
        <f t="shared" si="5"/>
        <v>0.010347222222222225</v>
      </c>
      <c r="AA104" s="46"/>
    </row>
    <row r="105" spans="1:27" ht="12.75">
      <c r="A105" s="12">
        <v>99</v>
      </c>
      <c r="B105" s="36"/>
      <c r="C105" s="160">
        <f t="shared" si="8"/>
        <v>473</v>
      </c>
      <c r="D105" s="41" t="s">
        <v>213</v>
      </c>
      <c r="E105" s="39">
        <f>IF(($C105=""),"",(+SUM($G105+$I105+$K105+$M105+$O105-LARGE(($G105,$I105,$K105,$M105,$O105),1))))</f>
        <v>323</v>
      </c>
      <c r="F105" s="161">
        <v>562</v>
      </c>
      <c r="G105" s="12">
        <v>23</v>
      </c>
      <c r="H105" s="44">
        <v>0.009189814814814816</v>
      </c>
      <c r="I105" s="43">
        <v>150</v>
      </c>
      <c r="J105" s="44"/>
      <c r="K105" s="43">
        <v>150</v>
      </c>
      <c r="L105" s="44"/>
      <c r="M105" s="43">
        <v>150</v>
      </c>
      <c r="N105" s="44"/>
      <c r="O105" s="43"/>
      <c r="P105" s="44"/>
      <c r="Q105" s="20">
        <f t="shared" si="9"/>
        <v>0.009189814814814816</v>
      </c>
      <c r="T105" s="2">
        <f t="shared" si="5"/>
        <v>0.009189814814814816</v>
      </c>
      <c r="AA105" s="46"/>
    </row>
    <row r="106" spans="1:27" ht="12.75">
      <c r="A106" s="12">
        <v>100</v>
      </c>
      <c r="B106" s="36"/>
      <c r="C106" s="160">
        <f t="shared" si="8"/>
        <v>479</v>
      </c>
      <c r="D106" s="41" t="s">
        <v>173</v>
      </c>
      <c r="E106" s="39">
        <f>IF(($C106=""),"",(+SUM($G106+$I106+$K106+$M106+$O106-LARGE(($G106,$I106,$K106,$M106,$O106),1))))</f>
        <v>329</v>
      </c>
      <c r="F106" s="161">
        <v>349</v>
      </c>
      <c r="G106" s="43">
        <v>29</v>
      </c>
      <c r="H106" s="44">
        <v>0.009305555555555558</v>
      </c>
      <c r="I106" s="43">
        <v>150</v>
      </c>
      <c r="J106" s="44"/>
      <c r="K106" s="43">
        <v>150</v>
      </c>
      <c r="L106" s="44"/>
      <c r="M106" s="43">
        <v>150</v>
      </c>
      <c r="N106" s="44"/>
      <c r="O106" s="43"/>
      <c r="P106" s="44"/>
      <c r="Q106" s="20">
        <f t="shared" si="9"/>
        <v>0.009305555555555558</v>
      </c>
      <c r="T106" s="2">
        <f t="shared" si="5"/>
        <v>0.009305555555555558</v>
      </c>
      <c r="AA106" s="46"/>
    </row>
    <row r="107" spans="1:27" ht="12.75">
      <c r="A107" s="12">
        <v>101</v>
      </c>
      <c r="B107" s="36"/>
      <c r="C107" s="160">
        <f t="shared" si="8"/>
        <v>491</v>
      </c>
      <c r="D107" s="41" t="s">
        <v>196</v>
      </c>
      <c r="E107" s="39">
        <f>IF(($C107=""),"",(+SUM($G107+$I107+$K107+$M107+$O107-LARGE(($G107,$I107,$K107,$M107,$O107),1))))</f>
        <v>341</v>
      </c>
      <c r="F107" s="161">
        <v>480</v>
      </c>
      <c r="G107" s="12">
        <v>41</v>
      </c>
      <c r="H107" s="14">
        <v>0.02130787037037037</v>
      </c>
      <c r="I107" s="12">
        <v>150</v>
      </c>
      <c r="J107" s="14"/>
      <c r="K107" s="12">
        <v>150</v>
      </c>
      <c r="L107" s="15"/>
      <c r="M107" s="43">
        <v>150</v>
      </c>
      <c r="N107" s="15"/>
      <c r="O107" s="12"/>
      <c r="P107" s="14"/>
      <c r="Q107" s="20">
        <f t="shared" si="9"/>
        <v>0.02130787037037037</v>
      </c>
      <c r="T107" s="2">
        <f t="shared" si="5"/>
        <v>0.02130787037037037</v>
      </c>
      <c r="AA107" s="46"/>
    </row>
    <row r="108" spans="1:27" ht="12.75">
      <c r="A108" s="12">
        <v>102</v>
      </c>
      <c r="B108" s="36"/>
      <c r="C108" s="160">
        <f t="shared" si="8"/>
        <v>497</v>
      </c>
      <c r="D108" s="41" t="s">
        <v>67</v>
      </c>
      <c r="E108" s="39">
        <f>IF(($C108=""),"",(+SUM($G108+$I108+$K108+$M108+$O108-LARGE(($G108,$I108,$K108,$M108,$O108),1))))</f>
        <v>347</v>
      </c>
      <c r="F108" s="161">
        <v>497</v>
      </c>
      <c r="G108" s="12">
        <v>47</v>
      </c>
      <c r="H108" s="14">
        <v>0.010983796296296299</v>
      </c>
      <c r="I108" s="43">
        <v>150</v>
      </c>
      <c r="J108" s="14"/>
      <c r="K108" s="12">
        <v>150</v>
      </c>
      <c r="L108" s="15"/>
      <c r="M108" s="43">
        <v>150</v>
      </c>
      <c r="N108" s="15"/>
      <c r="O108" s="12"/>
      <c r="P108" s="14"/>
      <c r="Q108" s="20">
        <f t="shared" si="9"/>
        <v>0.010983796296296299</v>
      </c>
      <c r="T108" s="2">
        <f t="shared" si="5"/>
        <v>0.010983796296296299</v>
      </c>
      <c r="AA108" s="46"/>
    </row>
    <row r="109" spans="1:27" ht="12.75">
      <c r="A109" s="12">
        <v>103</v>
      </c>
      <c r="B109" s="36"/>
      <c r="C109" s="160">
        <f t="shared" si="8"/>
        <v>503</v>
      </c>
      <c r="D109" s="41" t="s">
        <v>96</v>
      </c>
      <c r="E109" s="39">
        <f>IF(($C109=""),"",(+SUM($G109+$I109+$K109+$M109+$O109-LARGE(($G109,$I109,$K109,$M109,$O109),1))))</f>
        <v>353</v>
      </c>
      <c r="F109" s="161">
        <v>565</v>
      </c>
      <c r="G109" s="12">
        <v>150</v>
      </c>
      <c r="H109" s="14"/>
      <c r="I109" s="12">
        <v>53</v>
      </c>
      <c r="J109" s="14">
        <v>0.011805555555555554</v>
      </c>
      <c r="K109" s="12">
        <v>150</v>
      </c>
      <c r="L109" s="15"/>
      <c r="M109" s="43">
        <v>150</v>
      </c>
      <c r="N109" s="15"/>
      <c r="O109" s="12"/>
      <c r="P109" s="14"/>
      <c r="Q109" s="20">
        <f t="shared" si="9"/>
        <v>0.011805555555555554</v>
      </c>
      <c r="T109" s="2">
        <f t="shared" si="5"/>
        <v>0.011805555555555554</v>
      </c>
      <c r="AA109" s="46"/>
    </row>
    <row r="110" spans="1:27" ht="12.75">
      <c r="A110" s="12">
        <v>104</v>
      </c>
      <c r="B110" s="36"/>
      <c r="C110" s="160">
        <f t="shared" si="8"/>
        <v>504</v>
      </c>
      <c r="D110" s="41" t="s">
        <v>228</v>
      </c>
      <c r="E110" s="39">
        <f>IF(($C110=""),"",(+SUM($G110+$I110+$K110+$M110+$O110-LARGE(($G110,$I110,$K110,$M110,$O110),1))))</f>
        <v>354</v>
      </c>
      <c r="F110" s="161">
        <v>465</v>
      </c>
      <c r="G110" s="12">
        <v>54</v>
      </c>
      <c r="H110" s="14">
        <v>0.012974537037037036</v>
      </c>
      <c r="I110" s="12">
        <v>150</v>
      </c>
      <c r="J110" s="14"/>
      <c r="K110" s="12">
        <v>150</v>
      </c>
      <c r="L110" s="15"/>
      <c r="M110" s="43">
        <v>150</v>
      </c>
      <c r="N110" s="15"/>
      <c r="O110" s="12"/>
      <c r="P110" s="14"/>
      <c r="Q110" s="20">
        <f t="shared" si="9"/>
        <v>0.012974537037037036</v>
      </c>
      <c r="T110" s="2">
        <f t="shared" si="5"/>
        <v>0.012974537037037036</v>
      </c>
      <c r="AA110" s="46"/>
    </row>
    <row r="111" spans="1:27" ht="12.75">
      <c r="A111" s="12">
        <v>105</v>
      </c>
      <c r="B111" s="36"/>
      <c r="C111" s="160">
        <f t="shared" si="8"/>
        <v>505</v>
      </c>
      <c r="D111" s="41" t="s">
        <v>55</v>
      </c>
      <c r="E111" s="39">
        <f>IF(($C111=""),"",(+SUM($G111+$I111+$K111+$M111+$O111-LARGE(($G111,$I111,$K111,$M111,$O111),1))))</f>
        <v>355</v>
      </c>
      <c r="F111" s="161">
        <v>499</v>
      </c>
      <c r="G111" s="43">
        <v>55</v>
      </c>
      <c r="H111" s="44">
        <v>0.01332175925925926</v>
      </c>
      <c r="I111" s="43">
        <v>150</v>
      </c>
      <c r="J111" s="44"/>
      <c r="K111" s="43">
        <v>150</v>
      </c>
      <c r="L111" s="44"/>
      <c r="M111" s="43">
        <v>150</v>
      </c>
      <c r="N111" s="44"/>
      <c r="O111" s="43"/>
      <c r="P111" s="44"/>
      <c r="Q111" s="20">
        <f t="shared" si="9"/>
        <v>0.01332175925925926</v>
      </c>
      <c r="T111" s="2">
        <f t="shared" si="5"/>
        <v>0.01332175925925926</v>
      </c>
      <c r="AA111" s="46"/>
    </row>
    <row r="112" spans="1:27" ht="12.75">
      <c r="A112" s="12">
        <v>106</v>
      </c>
      <c r="B112" s="36"/>
      <c r="C112" s="160">
        <f t="shared" si="8"/>
        <v>507</v>
      </c>
      <c r="D112" s="41" t="s">
        <v>153</v>
      </c>
      <c r="E112" s="39">
        <f>IF(($C112=""),"",(+SUM($G112+$I112+$K112+$M112+$O112-LARGE(($G112,$I112,$K112,$M112,$O112),1))))</f>
        <v>357</v>
      </c>
      <c r="F112" s="161">
        <v>386</v>
      </c>
      <c r="G112" s="12">
        <v>150</v>
      </c>
      <c r="H112" s="14"/>
      <c r="I112" s="12">
        <v>150</v>
      </c>
      <c r="J112" s="14"/>
      <c r="K112" s="12">
        <v>150</v>
      </c>
      <c r="L112" s="15"/>
      <c r="M112" s="43">
        <v>57</v>
      </c>
      <c r="N112" s="15">
        <v>0.013900462962962963</v>
      </c>
      <c r="O112" s="12"/>
      <c r="P112" s="14"/>
      <c r="Q112" s="20"/>
      <c r="T112" s="2">
        <f t="shared" si="5"/>
        <v>0.013900462962962963</v>
      </c>
      <c r="AA112" s="46"/>
    </row>
    <row r="113" spans="1:27" ht="12.75">
      <c r="A113" s="12">
        <v>107</v>
      </c>
      <c r="B113" s="36"/>
      <c r="C113" s="160">
        <f t="shared" si="8"/>
        <v>513</v>
      </c>
      <c r="D113" s="41" t="s">
        <v>180</v>
      </c>
      <c r="E113" s="39">
        <f>IF(($C113=""),"",(+SUM($G113+$I113+$K113+$M113+$O113-LARGE(($G113,$I113,$K113,$M113,$O113),1))))</f>
        <v>363</v>
      </c>
      <c r="F113" s="161">
        <v>451</v>
      </c>
      <c r="G113" s="12">
        <v>63</v>
      </c>
      <c r="H113" s="14">
        <v>0.01509259259259259</v>
      </c>
      <c r="I113" s="43">
        <v>150</v>
      </c>
      <c r="J113" s="14"/>
      <c r="K113" s="12">
        <v>150</v>
      </c>
      <c r="L113" s="15"/>
      <c r="M113" s="43">
        <v>150</v>
      </c>
      <c r="N113" s="15"/>
      <c r="O113" s="12"/>
      <c r="P113" s="14"/>
      <c r="Q113" s="20">
        <f>+T113</f>
        <v>0.01509259259259259</v>
      </c>
      <c r="T113" s="2">
        <f t="shared" si="5"/>
        <v>0.01509259259259259</v>
      </c>
      <c r="AA113" s="46"/>
    </row>
    <row r="114" spans="1:27" ht="12.75">
      <c r="A114" s="12">
        <v>108</v>
      </c>
      <c r="B114" s="36"/>
      <c r="C114" s="160">
        <f t="shared" si="8"/>
        <v>516</v>
      </c>
      <c r="D114" s="41" t="s">
        <v>121</v>
      </c>
      <c r="E114" s="39">
        <f>IF(($C114=""),"",(+SUM($G114+$I114+$K114+$M114+$O114-LARGE(($G114,$I114,$K114,$M114,$O114),1))))</f>
        <v>366</v>
      </c>
      <c r="F114" s="161">
        <v>393</v>
      </c>
      <c r="G114" s="12">
        <v>66</v>
      </c>
      <c r="H114" s="14">
        <v>0.014155092592592594</v>
      </c>
      <c r="I114" s="12">
        <v>150</v>
      </c>
      <c r="J114" s="14"/>
      <c r="K114" s="12">
        <v>150</v>
      </c>
      <c r="L114" s="15"/>
      <c r="M114" s="43">
        <v>150</v>
      </c>
      <c r="N114" s="15"/>
      <c r="O114" s="12"/>
      <c r="P114" s="14"/>
      <c r="Q114" s="20">
        <f>+T114</f>
        <v>0.014155092592592594</v>
      </c>
      <c r="T114" s="2">
        <f t="shared" si="5"/>
        <v>0.014155092592592594</v>
      </c>
      <c r="AA114" s="46"/>
    </row>
    <row r="115" spans="1:27" ht="12.75">
      <c r="A115" s="12">
        <v>109</v>
      </c>
      <c r="B115" s="36"/>
      <c r="C115" s="160">
        <f t="shared" si="8"/>
        <v>517</v>
      </c>
      <c r="D115" s="130" t="s">
        <v>167</v>
      </c>
      <c r="E115" s="39">
        <f>IF(($C115=""),"",(+SUM($G115+$I115+$K115+$M115+$O115-LARGE(($G115,$I115,$K115,$M115,$O115),1))))</f>
        <v>367</v>
      </c>
      <c r="F115" s="161">
        <v>578</v>
      </c>
      <c r="G115" s="12">
        <v>67</v>
      </c>
      <c r="H115" s="14">
        <v>0.016979166666666667</v>
      </c>
      <c r="I115" s="12">
        <v>150</v>
      </c>
      <c r="J115" s="14"/>
      <c r="K115" s="12">
        <v>150</v>
      </c>
      <c r="L115" s="15"/>
      <c r="M115" s="43">
        <v>150</v>
      </c>
      <c r="N115" s="15"/>
      <c r="O115" s="12"/>
      <c r="P115" s="14"/>
      <c r="Q115" s="20">
        <f>+T115</f>
        <v>0.016979166666666667</v>
      </c>
      <c r="T115" s="2">
        <f t="shared" si="5"/>
        <v>0.016979166666666667</v>
      </c>
      <c r="AA115" s="46"/>
    </row>
    <row r="116" spans="1:27" ht="12.75">
      <c r="A116" s="12">
        <v>110</v>
      </c>
      <c r="B116" s="36"/>
      <c r="C116" s="160">
        <f t="shared" si="8"/>
        <v>518</v>
      </c>
      <c r="D116" s="41" t="s">
        <v>156</v>
      </c>
      <c r="E116" s="39">
        <f>IF(($C116=""),"",(+SUM($G116+$I116+$K116+$M116+$O116-LARGE(($G116,$I116,$K116,$M116,$O116),1))))</f>
        <v>368</v>
      </c>
      <c r="F116" s="161">
        <v>567</v>
      </c>
      <c r="G116" s="12">
        <v>150</v>
      </c>
      <c r="H116" s="14"/>
      <c r="I116" s="43">
        <v>150</v>
      </c>
      <c r="J116" s="14"/>
      <c r="K116" s="12">
        <v>150</v>
      </c>
      <c r="L116" s="15"/>
      <c r="M116" s="43">
        <v>68</v>
      </c>
      <c r="N116" s="15">
        <v>0.013530092592592594</v>
      </c>
      <c r="O116" s="12"/>
      <c r="P116" s="14"/>
      <c r="Q116" s="20"/>
      <c r="T116" s="2">
        <f t="shared" si="5"/>
        <v>0.013530092592592594</v>
      </c>
      <c r="AA116" s="46"/>
    </row>
    <row r="117" spans="1:27" ht="12.75">
      <c r="A117" s="12">
        <v>111</v>
      </c>
      <c r="B117" s="36"/>
      <c r="C117" s="160">
        <f t="shared" si="8"/>
        <v>523</v>
      </c>
      <c r="D117" s="41" t="s">
        <v>146</v>
      </c>
      <c r="E117" s="39">
        <f>IF(($C117=""),"",(+SUM($G117+$I117+$K117+$M117+$O117-LARGE(($G117,$I117,$K117,$M117,$O117),1))))</f>
        <v>373</v>
      </c>
      <c r="F117" s="161">
        <v>456</v>
      </c>
      <c r="G117" s="12">
        <v>150</v>
      </c>
      <c r="H117" s="14"/>
      <c r="I117" s="43">
        <v>73</v>
      </c>
      <c r="J117" s="14">
        <v>0.014965277777777779</v>
      </c>
      <c r="K117" s="12">
        <v>150</v>
      </c>
      <c r="L117" s="15"/>
      <c r="M117" s="43">
        <v>150</v>
      </c>
      <c r="N117" s="15"/>
      <c r="O117" s="12"/>
      <c r="P117" s="14"/>
      <c r="Q117" s="20">
        <f>+T117</f>
        <v>0.014965277777777779</v>
      </c>
      <c r="T117" s="2">
        <f t="shared" si="5"/>
        <v>0.014965277777777779</v>
      </c>
      <c r="AA117" s="46"/>
    </row>
    <row r="118" spans="1:27" ht="12.75">
      <c r="A118" s="12">
        <v>112</v>
      </c>
      <c r="B118" s="36"/>
      <c r="C118" s="160">
        <f t="shared" si="8"/>
        <v>600</v>
      </c>
      <c r="D118" s="41" t="s">
        <v>250</v>
      </c>
      <c r="E118" s="39">
        <f>IF(($C118=""),"",(+SUM($G118+$I118+$K118+$M118+$O118-LARGE(($G118,$I118,$K118,$M118,$O118),1))))</f>
        <v>450</v>
      </c>
      <c r="F118" s="161">
        <v>582</v>
      </c>
      <c r="G118" s="12">
        <v>150</v>
      </c>
      <c r="H118" s="14"/>
      <c r="I118" s="43">
        <v>150</v>
      </c>
      <c r="J118" s="14"/>
      <c r="K118" s="12">
        <v>150</v>
      </c>
      <c r="L118" s="15"/>
      <c r="M118" s="135">
        <v>150</v>
      </c>
      <c r="N118" s="15"/>
      <c r="O118" s="12"/>
      <c r="P118" s="14"/>
      <c r="Q118" s="20"/>
      <c r="T118" s="2">
        <f t="shared" si="5"/>
        <v>0</v>
      </c>
      <c r="AA118" s="46"/>
    </row>
    <row r="119" spans="1:27" ht="12.75">
      <c r="A119" s="12">
        <v>113</v>
      </c>
      <c r="B119" s="36"/>
      <c r="C119" s="160">
        <f t="shared" si="8"/>
        <v>600</v>
      </c>
      <c r="D119" s="41" t="s">
        <v>57</v>
      </c>
      <c r="E119" s="39">
        <f>IF(($C119=""),"",(+SUM($G119+$I119+$K119+$M119+$O119-LARGE(($G119,$I119,$K119,$M119,$O119),1))))</f>
        <v>450</v>
      </c>
      <c r="F119" s="161">
        <v>342</v>
      </c>
      <c r="G119" s="12">
        <v>150</v>
      </c>
      <c r="H119" s="14"/>
      <c r="I119" s="43">
        <v>150</v>
      </c>
      <c r="J119" s="14"/>
      <c r="K119" s="12">
        <v>150</v>
      </c>
      <c r="L119" s="15"/>
      <c r="M119" s="43">
        <v>150</v>
      </c>
      <c r="N119" s="15"/>
      <c r="O119" s="12"/>
      <c r="P119" s="14"/>
      <c r="Q119" s="20"/>
      <c r="T119" s="2">
        <f t="shared" si="5"/>
        <v>0</v>
      </c>
      <c r="AA119" s="46"/>
    </row>
    <row r="120" spans="1:27" ht="12.75">
      <c r="A120" s="12">
        <v>114</v>
      </c>
      <c r="B120" s="36"/>
      <c r="C120" s="160">
        <f t="shared" si="8"/>
        <v>600</v>
      </c>
      <c r="D120" s="41" t="s">
        <v>116</v>
      </c>
      <c r="E120" s="39">
        <f>IF(($C120=""),"",(+SUM($G120+$I120+$K120+$M120+$O120-LARGE(($G120,$I120,$K120,$M120,$O120),1))))</f>
        <v>450</v>
      </c>
      <c r="F120" s="161">
        <v>359</v>
      </c>
      <c r="G120" s="43">
        <v>150</v>
      </c>
      <c r="H120" s="44"/>
      <c r="I120" s="43">
        <v>150</v>
      </c>
      <c r="J120" s="44"/>
      <c r="K120" s="43">
        <v>150</v>
      </c>
      <c r="L120" s="44"/>
      <c r="M120" s="43">
        <v>150</v>
      </c>
      <c r="N120" s="44"/>
      <c r="O120" s="43"/>
      <c r="P120" s="44"/>
      <c r="Q120" s="20"/>
      <c r="T120" s="2">
        <f t="shared" si="5"/>
        <v>0</v>
      </c>
      <c r="AA120" s="46"/>
    </row>
    <row r="121" spans="1:27" ht="12.75">
      <c r="A121" s="12">
        <v>115</v>
      </c>
      <c r="B121" s="36"/>
      <c r="C121" s="160">
        <f t="shared" si="8"/>
        <v>600</v>
      </c>
      <c r="D121" s="41" t="s">
        <v>69</v>
      </c>
      <c r="E121" s="39">
        <f>IF(($C121=""),"",(+SUM($G121+$I121+$K121+$M121+$O121-LARGE(($G121,$I121,$K121,$M121,$O121),1))))</f>
        <v>450</v>
      </c>
      <c r="F121" s="161">
        <v>367</v>
      </c>
      <c r="G121" s="12">
        <v>150</v>
      </c>
      <c r="H121" s="14"/>
      <c r="I121" s="43">
        <v>150</v>
      </c>
      <c r="J121" s="14"/>
      <c r="K121" s="12">
        <v>150</v>
      </c>
      <c r="L121" s="15"/>
      <c r="M121" s="43">
        <v>150</v>
      </c>
      <c r="N121" s="15"/>
      <c r="O121" s="12"/>
      <c r="P121" s="14"/>
      <c r="Q121" s="20"/>
      <c r="T121" s="2">
        <f t="shared" si="5"/>
        <v>0</v>
      </c>
      <c r="AA121" s="46"/>
    </row>
    <row r="122" spans="1:27" ht="12.75">
      <c r="A122" s="12">
        <v>116</v>
      </c>
      <c r="B122" s="36"/>
      <c r="C122" s="160">
        <f t="shared" si="8"/>
        <v>600</v>
      </c>
      <c r="D122" s="130" t="s">
        <v>152</v>
      </c>
      <c r="E122" s="39">
        <f>IF(($C122=""),"",(+SUM($G122+$I122+$K122+$M122+$O122-LARGE(($G122,$I122,$K122,$M122,$O122),1))))</f>
        <v>450</v>
      </c>
      <c r="F122" s="161">
        <v>372</v>
      </c>
      <c r="G122" s="12">
        <v>150</v>
      </c>
      <c r="H122" s="14"/>
      <c r="I122" s="12">
        <v>150</v>
      </c>
      <c r="J122" s="14"/>
      <c r="K122" s="12">
        <v>150</v>
      </c>
      <c r="L122" s="15"/>
      <c r="M122" s="43">
        <v>150</v>
      </c>
      <c r="N122" s="15"/>
      <c r="O122" s="12"/>
      <c r="P122" s="14"/>
      <c r="Q122" s="20"/>
      <c r="T122" s="2">
        <f t="shared" si="5"/>
        <v>0</v>
      </c>
      <c r="AA122" s="46"/>
    </row>
    <row r="123" spans="1:20" ht="12.75">
      <c r="A123" s="12">
        <v>117</v>
      </c>
      <c r="B123" s="36"/>
      <c r="C123" s="160">
        <f t="shared" si="8"/>
        <v>600</v>
      </c>
      <c r="D123" s="130" t="s">
        <v>125</v>
      </c>
      <c r="E123" s="39">
        <f>IF(($C123=""),"",(+SUM($G123+$I123+$K123+$M123+$O123-LARGE(($G123,$I123,$K123,$M123,$O123),1))))</f>
        <v>450</v>
      </c>
      <c r="F123" s="161">
        <v>373</v>
      </c>
      <c r="G123" s="12">
        <v>150</v>
      </c>
      <c r="H123" s="14"/>
      <c r="I123" s="12">
        <v>150</v>
      </c>
      <c r="J123" s="14"/>
      <c r="K123" s="12">
        <v>150</v>
      </c>
      <c r="L123" s="15"/>
      <c r="M123" s="43">
        <v>150</v>
      </c>
      <c r="N123" s="15"/>
      <c r="O123" s="12"/>
      <c r="P123" s="14"/>
      <c r="Q123" s="20"/>
      <c r="T123" s="2">
        <f t="shared" si="5"/>
        <v>0</v>
      </c>
    </row>
    <row r="124" spans="1:20" ht="12.75">
      <c r="A124" s="12">
        <v>118</v>
      </c>
      <c r="B124" s="36"/>
      <c r="C124" s="160">
        <f t="shared" si="8"/>
        <v>600</v>
      </c>
      <c r="D124" s="130" t="s">
        <v>71</v>
      </c>
      <c r="E124" s="39">
        <f>IF(($C124=""),"",(+SUM($G124+$I124+$K124+$M124+$O124-LARGE(($G124,$I124,$K124,$M124,$O124),1))))</f>
        <v>450</v>
      </c>
      <c r="F124" s="161">
        <v>375</v>
      </c>
      <c r="G124" s="12">
        <v>150</v>
      </c>
      <c r="H124" s="14"/>
      <c r="I124" s="43">
        <v>150</v>
      </c>
      <c r="J124" s="14"/>
      <c r="K124" s="12">
        <v>150</v>
      </c>
      <c r="L124" s="15"/>
      <c r="M124" s="43">
        <v>150</v>
      </c>
      <c r="N124" s="15"/>
      <c r="O124" s="12"/>
      <c r="P124" s="14"/>
      <c r="Q124" s="20"/>
      <c r="T124" s="2">
        <f t="shared" si="5"/>
        <v>0</v>
      </c>
    </row>
    <row r="125" spans="1:20" ht="12.75">
      <c r="A125" s="12">
        <v>119</v>
      </c>
      <c r="B125" s="36"/>
      <c r="C125" s="160">
        <f t="shared" si="8"/>
        <v>600</v>
      </c>
      <c r="D125" s="41" t="s">
        <v>190</v>
      </c>
      <c r="E125" s="39">
        <f>IF(($C125=""),"",(+SUM($G125+$I125+$K125+$M125+$O125-LARGE(($G125,$I125,$K125,$M125,$O125),1))))</f>
        <v>450</v>
      </c>
      <c r="F125" s="161">
        <v>376</v>
      </c>
      <c r="G125" s="12">
        <v>150</v>
      </c>
      <c r="H125" s="14"/>
      <c r="I125" s="12">
        <v>150</v>
      </c>
      <c r="J125" s="14"/>
      <c r="K125" s="12">
        <v>150</v>
      </c>
      <c r="L125" s="15"/>
      <c r="M125" s="43">
        <v>150</v>
      </c>
      <c r="N125" s="15"/>
      <c r="O125" s="12"/>
      <c r="P125" s="14"/>
      <c r="Q125" s="20"/>
      <c r="T125" s="2">
        <f t="shared" si="5"/>
        <v>0</v>
      </c>
    </row>
    <row r="126" spans="1:20" ht="12.75">
      <c r="A126" s="12">
        <v>120</v>
      </c>
      <c r="B126" s="36"/>
      <c r="C126" s="160">
        <f t="shared" si="8"/>
        <v>600</v>
      </c>
      <c r="D126" s="79" t="s">
        <v>188</v>
      </c>
      <c r="E126" s="39">
        <f>IF(($C126=""),"",(+SUM($G126+$I126+$K126+$M126+$O126-LARGE(($G126,$I126,$K126,$M126,$O126),1))))</f>
        <v>450</v>
      </c>
      <c r="F126" s="161">
        <v>390</v>
      </c>
      <c r="G126" s="12">
        <v>150</v>
      </c>
      <c r="H126" s="14"/>
      <c r="I126" s="43">
        <v>150</v>
      </c>
      <c r="J126" s="14"/>
      <c r="K126" s="12">
        <v>150</v>
      </c>
      <c r="L126" s="15"/>
      <c r="M126" s="43">
        <v>150</v>
      </c>
      <c r="N126" s="15"/>
      <c r="O126" s="12"/>
      <c r="P126" s="14"/>
      <c r="Q126" s="20"/>
      <c r="T126" s="2">
        <f t="shared" si="5"/>
        <v>0</v>
      </c>
    </row>
    <row r="127" spans="1:20" ht="12.75">
      <c r="A127" s="12">
        <v>121</v>
      </c>
      <c r="B127" s="36"/>
      <c r="C127" s="160">
        <f t="shared" si="8"/>
        <v>600</v>
      </c>
      <c r="D127" s="41" t="s">
        <v>58</v>
      </c>
      <c r="E127" s="39">
        <f>IF(($C127=""),"",(+SUM($G127+$I127+$K127+$M127+$O127-LARGE(($G127,$I127,$K127,$M127,$O127),1))))</f>
        <v>450</v>
      </c>
      <c r="F127" s="161">
        <v>392</v>
      </c>
      <c r="G127" s="12">
        <v>150</v>
      </c>
      <c r="H127" s="44"/>
      <c r="I127" s="43">
        <v>150</v>
      </c>
      <c r="J127" s="44"/>
      <c r="K127" s="43">
        <v>150</v>
      </c>
      <c r="L127" s="44"/>
      <c r="M127" s="43">
        <v>150</v>
      </c>
      <c r="N127" s="44"/>
      <c r="O127" s="43"/>
      <c r="P127" s="44"/>
      <c r="Q127" s="20"/>
      <c r="T127" s="2">
        <f t="shared" si="5"/>
        <v>0</v>
      </c>
    </row>
    <row r="128" spans="1:20" ht="12.75">
      <c r="A128" s="12">
        <v>122</v>
      </c>
      <c r="B128" s="36"/>
      <c r="C128" s="160">
        <f t="shared" si="8"/>
        <v>600</v>
      </c>
      <c r="D128" s="41" t="s">
        <v>97</v>
      </c>
      <c r="E128" s="39">
        <f>IF(($C128=""),"",(+SUM($G128+$I128+$K128+$M128+$O128-LARGE(($G128,$I128,$K128,$M128,$O128),1))))</f>
        <v>450</v>
      </c>
      <c r="F128" s="161">
        <v>394</v>
      </c>
      <c r="G128" s="12">
        <v>150</v>
      </c>
      <c r="H128" s="14"/>
      <c r="I128" s="43">
        <v>150</v>
      </c>
      <c r="J128" s="14"/>
      <c r="K128" s="12">
        <v>150</v>
      </c>
      <c r="L128" s="15"/>
      <c r="M128" s="43">
        <v>150</v>
      </c>
      <c r="N128" s="15"/>
      <c r="O128" s="12"/>
      <c r="P128" s="14"/>
      <c r="Q128" s="20"/>
      <c r="T128" s="2">
        <f t="shared" si="5"/>
        <v>0</v>
      </c>
    </row>
    <row r="129" spans="1:20" ht="12.75">
      <c r="A129" s="12">
        <v>123</v>
      </c>
      <c r="B129" s="36"/>
      <c r="C129" s="160">
        <f t="shared" si="8"/>
        <v>600</v>
      </c>
      <c r="D129" s="41" t="s">
        <v>192</v>
      </c>
      <c r="E129" s="39">
        <f>IF(($C129=""),"",(+SUM($G129+$I129+$K129+$M129+$O129-LARGE(($G129,$I129,$K129,$M129,$O129),1))))</f>
        <v>450</v>
      </c>
      <c r="F129" s="161">
        <v>397</v>
      </c>
      <c r="G129" s="12">
        <v>150</v>
      </c>
      <c r="H129" s="14"/>
      <c r="I129" s="12">
        <v>150</v>
      </c>
      <c r="J129" s="14"/>
      <c r="K129" s="12">
        <v>150</v>
      </c>
      <c r="L129" s="15"/>
      <c r="M129" s="43">
        <v>150</v>
      </c>
      <c r="N129" s="15"/>
      <c r="O129" s="12"/>
      <c r="P129" s="14"/>
      <c r="Q129" s="20"/>
      <c r="T129" s="2">
        <f t="shared" si="5"/>
        <v>0</v>
      </c>
    </row>
    <row r="130" spans="1:20" ht="12.75">
      <c r="A130" s="12">
        <v>124</v>
      </c>
      <c r="B130" s="36"/>
      <c r="C130" s="160">
        <f t="shared" si="8"/>
        <v>600</v>
      </c>
      <c r="D130" s="41" t="s">
        <v>191</v>
      </c>
      <c r="E130" s="39">
        <f>IF(($C130=""),"",(+SUM($G130+$I130+$K130+$M130+$O130-LARGE(($G130,$I130,$K130,$M130,$O130),1))))</f>
        <v>450</v>
      </c>
      <c r="F130" s="161">
        <v>398</v>
      </c>
      <c r="G130" s="12">
        <v>150</v>
      </c>
      <c r="H130" s="14"/>
      <c r="I130" s="43">
        <v>150</v>
      </c>
      <c r="J130" s="14"/>
      <c r="K130" s="12">
        <v>150</v>
      </c>
      <c r="L130" s="15"/>
      <c r="M130" s="43">
        <v>150</v>
      </c>
      <c r="N130" s="15"/>
      <c r="O130" s="12"/>
      <c r="P130" s="14"/>
      <c r="Q130" s="20"/>
      <c r="T130" s="2">
        <f t="shared" si="5"/>
        <v>0</v>
      </c>
    </row>
    <row r="131" spans="1:20" ht="12.75">
      <c r="A131" s="12">
        <v>125</v>
      </c>
      <c r="B131" s="36"/>
      <c r="C131" s="160">
        <f t="shared" si="8"/>
        <v>600</v>
      </c>
      <c r="D131" s="130" t="s">
        <v>73</v>
      </c>
      <c r="E131" s="39">
        <f>IF(($C131=""),"",(+SUM($G131+$I131+$K131+$M131+$O131-LARGE(($G131,$I131,$K131,$M131,$O131),1))))</f>
        <v>450</v>
      </c>
      <c r="F131" s="161">
        <v>452</v>
      </c>
      <c r="G131" s="12">
        <v>150</v>
      </c>
      <c r="H131" s="14"/>
      <c r="I131" s="43">
        <v>150</v>
      </c>
      <c r="J131" s="14"/>
      <c r="K131" s="12">
        <v>150</v>
      </c>
      <c r="L131" s="15"/>
      <c r="M131" s="43">
        <v>150</v>
      </c>
      <c r="N131" s="15"/>
      <c r="O131" s="12"/>
      <c r="P131" s="14"/>
      <c r="Q131" s="20"/>
      <c r="T131" s="2">
        <f aca="true" t="shared" si="10" ref="T131:T159">MIN(H131,J131,L131,N131,P131)</f>
        <v>0</v>
      </c>
    </row>
    <row r="132" spans="1:20" ht="12.75">
      <c r="A132" s="12">
        <v>126</v>
      </c>
      <c r="B132" s="36"/>
      <c r="C132" s="160">
        <f t="shared" si="8"/>
        <v>600</v>
      </c>
      <c r="D132" s="41" t="s">
        <v>238</v>
      </c>
      <c r="E132" s="39">
        <f>IF(($C132=""),"",(+SUM($G132+$I132+$K132+$M132+$O132-LARGE(($G132,$I132,$K132,$M132,$O132),1))))</f>
        <v>450</v>
      </c>
      <c r="F132" s="161">
        <v>460</v>
      </c>
      <c r="G132" s="12">
        <v>150</v>
      </c>
      <c r="H132" s="14"/>
      <c r="I132" s="43">
        <v>150</v>
      </c>
      <c r="J132" s="14"/>
      <c r="K132" s="12">
        <v>150</v>
      </c>
      <c r="L132" s="15"/>
      <c r="M132" s="43">
        <v>150</v>
      </c>
      <c r="N132" s="15"/>
      <c r="O132" s="12"/>
      <c r="P132" s="14"/>
      <c r="Q132" s="20"/>
      <c r="T132" s="2">
        <f t="shared" si="10"/>
        <v>0</v>
      </c>
    </row>
    <row r="133" spans="1:20" ht="12.75">
      <c r="A133" s="12">
        <v>127</v>
      </c>
      <c r="B133" s="36"/>
      <c r="C133" s="160">
        <f t="shared" si="8"/>
        <v>600</v>
      </c>
      <c r="D133" s="41" t="s">
        <v>189</v>
      </c>
      <c r="E133" s="39">
        <f>IF(($C133=""),"",(+SUM($G133+$I133+$K133+$M133+$O133-LARGE(($G133,$I133,$K133,$M133,$O133),1))))</f>
        <v>450</v>
      </c>
      <c r="F133" s="161">
        <v>463</v>
      </c>
      <c r="G133" s="43">
        <v>150</v>
      </c>
      <c r="H133" s="44"/>
      <c r="I133" s="43">
        <v>150</v>
      </c>
      <c r="J133" s="44"/>
      <c r="K133" s="43">
        <v>150</v>
      </c>
      <c r="L133" s="44"/>
      <c r="M133" s="43">
        <v>150</v>
      </c>
      <c r="N133" s="44"/>
      <c r="O133" s="43"/>
      <c r="P133" s="44"/>
      <c r="Q133" s="20"/>
      <c r="T133" s="2">
        <f t="shared" si="10"/>
        <v>0</v>
      </c>
    </row>
    <row r="134" spans="1:20" ht="12.75">
      <c r="A134" s="12">
        <v>128</v>
      </c>
      <c r="B134" s="36"/>
      <c r="C134" s="160">
        <f t="shared" si="8"/>
        <v>600</v>
      </c>
      <c r="D134" s="41" t="s">
        <v>198</v>
      </c>
      <c r="E134" s="39">
        <f>IF(($C134=""),"",(+SUM($G134+$I134+$K134+$M134+$O134-LARGE(($G134,$I134,$K134,$M134,$O134),1))))</f>
        <v>450</v>
      </c>
      <c r="F134" s="161">
        <v>466</v>
      </c>
      <c r="G134" s="43">
        <v>150</v>
      </c>
      <c r="H134" s="44"/>
      <c r="I134" s="43">
        <v>150</v>
      </c>
      <c r="J134" s="44"/>
      <c r="K134" s="43">
        <v>150</v>
      </c>
      <c r="L134" s="44"/>
      <c r="M134" s="43">
        <v>150</v>
      </c>
      <c r="N134" s="44"/>
      <c r="O134" s="43"/>
      <c r="P134" s="44"/>
      <c r="Q134" s="20"/>
      <c r="T134" s="2">
        <f t="shared" si="10"/>
        <v>0</v>
      </c>
    </row>
    <row r="135" spans="1:20" ht="12.75">
      <c r="A135" s="12">
        <v>129</v>
      </c>
      <c r="C135" s="160">
        <f aca="true" t="shared" si="11" ref="C135:C145">SUM(G135+I135+K135+M135+O135)</f>
        <v>600</v>
      </c>
      <c r="D135" s="41" t="s">
        <v>62</v>
      </c>
      <c r="E135" s="39">
        <f>IF(($C135=""),"",(+SUM($G135+$I135+$K135+$M135+$O135-LARGE(($G135,$I135,$K135,$M135,$O135),1))))</f>
        <v>450</v>
      </c>
      <c r="F135" s="161">
        <v>467</v>
      </c>
      <c r="G135" s="12">
        <v>150</v>
      </c>
      <c r="H135" s="14"/>
      <c r="I135" s="43">
        <v>150</v>
      </c>
      <c r="J135" s="14"/>
      <c r="K135" s="12">
        <v>150</v>
      </c>
      <c r="L135" s="15"/>
      <c r="M135" s="43">
        <v>150</v>
      </c>
      <c r="N135" s="15"/>
      <c r="O135" s="12"/>
      <c r="P135" s="14"/>
      <c r="Q135" s="20"/>
      <c r="T135" s="2">
        <f t="shared" si="10"/>
        <v>0</v>
      </c>
    </row>
    <row r="136" spans="1:20" ht="12.75">
      <c r="A136" s="12">
        <v>130</v>
      </c>
      <c r="C136" s="160">
        <f t="shared" si="11"/>
        <v>600</v>
      </c>
      <c r="D136" s="41" t="s">
        <v>59</v>
      </c>
      <c r="E136" s="39">
        <f>IF(($C136=""),"",(+SUM($G136+$I136+$K136+$M136+$O136-LARGE(($G136,$I136,$K136,$M136,$O136),1))))</f>
        <v>450</v>
      </c>
      <c r="F136" s="161">
        <v>473</v>
      </c>
      <c r="G136" s="12">
        <v>150</v>
      </c>
      <c r="H136" s="14"/>
      <c r="I136" s="43">
        <v>150</v>
      </c>
      <c r="J136" s="14"/>
      <c r="K136" s="12">
        <v>150</v>
      </c>
      <c r="L136" s="15"/>
      <c r="M136" s="43">
        <v>150</v>
      </c>
      <c r="N136" s="15"/>
      <c r="O136" s="12"/>
      <c r="P136" s="14"/>
      <c r="Q136" s="20"/>
      <c r="T136" s="2">
        <f t="shared" si="10"/>
        <v>0</v>
      </c>
    </row>
    <row r="137" spans="1:20" ht="12.75">
      <c r="A137" s="12">
        <v>131</v>
      </c>
      <c r="C137" s="160">
        <f t="shared" si="11"/>
        <v>600</v>
      </c>
      <c r="D137" s="41" t="s">
        <v>48</v>
      </c>
      <c r="E137" s="39">
        <f>IF(($C137=""),"",(+SUM($G137+$I137+$K137+$M137+$O137-LARGE(($G137,$I137,$K137,$M137,$O137),1))))</f>
        <v>450</v>
      </c>
      <c r="F137" s="161">
        <v>474</v>
      </c>
      <c r="G137" s="12">
        <v>150</v>
      </c>
      <c r="H137" s="14"/>
      <c r="I137" s="12">
        <v>150</v>
      </c>
      <c r="J137" s="14"/>
      <c r="K137" s="12">
        <v>150</v>
      </c>
      <c r="L137" s="15"/>
      <c r="M137" s="43">
        <v>150</v>
      </c>
      <c r="N137" s="15"/>
      <c r="O137" s="12"/>
      <c r="P137" s="14"/>
      <c r="Q137" s="20"/>
      <c r="T137" s="2">
        <f t="shared" si="10"/>
        <v>0</v>
      </c>
    </row>
    <row r="138" spans="1:20" ht="12.75">
      <c r="A138" s="12">
        <v>132</v>
      </c>
      <c r="C138" s="160">
        <f t="shared" si="11"/>
        <v>600</v>
      </c>
      <c r="D138" s="41" t="s">
        <v>171</v>
      </c>
      <c r="E138" s="39">
        <f>IF(($C138=""),"",(+SUM($G138+$I138+$K138+$M138+$O138-LARGE(($G138,$I138,$K138,$M138,$O138),1))))</f>
        <v>450</v>
      </c>
      <c r="F138" s="161">
        <v>475</v>
      </c>
      <c r="G138" s="12">
        <v>150</v>
      </c>
      <c r="H138" s="14"/>
      <c r="I138" s="12">
        <v>150</v>
      </c>
      <c r="J138" s="14"/>
      <c r="K138" s="12">
        <v>150</v>
      </c>
      <c r="L138" s="15"/>
      <c r="M138" s="43">
        <v>150</v>
      </c>
      <c r="N138" s="15"/>
      <c r="O138" s="12"/>
      <c r="P138" s="14"/>
      <c r="Q138" s="20"/>
      <c r="T138" s="2">
        <f t="shared" si="10"/>
        <v>0</v>
      </c>
    </row>
    <row r="139" spans="1:20" ht="12.75">
      <c r="A139" s="12">
        <v>133</v>
      </c>
      <c r="C139" s="160">
        <f t="shared" si="11"/>
        <v>600</v>
      </c>
      <c r="D139" s="41" t="s">
        <v>37</v>
      </c>
      <c r="E139" s="39">
        <f>IF(($C139=""),"",(+SUM($G139+$I139+$K139+$M139+$O139-LARGE(($G139,$I139,$K139,$M139,$O139),1))))</f>
        <v>450</v>
      </c>
      <c r="F139" s="161">
        <v>491</v>
      </c>
      <c r="G139" s="43">
        <v>150</v>
      </c>
      <c r="H139" s="44"/>
      <c r="I139" s="43">
        <v>150</v>
      </c>
      <c r="J139" s="44"/>
      <c r="K139" s="43">
        <v>150</v>
      </c>
      <c r="L139" s="44"/>
      <c r="M139" s="43">
        <v>150</v>
      </c>
      <c r="N139" s="44"/>
      <c r="O139" s="43"/>
      <c r="P139" s="44"/>
      <c r="Q139" s="20"/>
      <c r="T139" s="2">
        <f t="shared" si="10"/>
        <v>0</v>
      </c>
    </row>
    <row r="140" spans="1:20" ht="12.75">
      <c r="A140" s="12">
        <v>134</v>
      </c>
      <c r="C140" s="160">
        <f t="shared" si="11"/>
        <v>600</v>
      </c>
      <c r="D140" s="41" t="s">
        <v>233</v>
      </c>
      <c r="E140" s="39">
        <f>IF(($C140=""),"",(+SUM($G140+$I140+$K140+$M140+$O140-LARGE(($G140,$I140,$K140,$M140,$O140),1))))</f>
        <v>450</v>
      </c>
      <c r="F140" s="161">
        <v>495</v>
      </c>
      <c r="G140" s="43">
        <v>150</v>
      </c>
      <c r="H140" s="44"/>
      <c r="I140" s="43">
        <v>150</v>
      </c>
      <c r="J140" s="44"/>
      <c r="K140" s="43">
        <v>150</v>
      </c>
      <c r="L140" s="44"/>
      <c r="M140" s="43">
        <v>150</v>
      </c>
      <c r="N140" s="44"/>
      <c r="O140" s="43"/>
      <c r="P140" s="44"/>
      <c r="Q140" s="20"/>
      <c r="T140" s="2">
        <f t="shared" si="10"/>
        <v>0</v>
      </c>
    </row>
    <row r="141" spans="1:20" ht="12.75">
      <c r="A141" s="12">
        <v>135</v>
      </c>
      <c r="C141" s="160">
        <f t="shared" si="11"/>
        <v>600</v>
      </c>
      <c r="D141" s="41" t="s">
        <v>235</v>
      </c>
      <c r="E141" s="39">
        <f>IF(($C141=""),"",(+SUM($G141+$I141+$K141+$M141+$O141-LARGE(($G141,$I141,$K141,$M141,$O141),1))))</f>
        <v>450</v>
      </c>
      <c r="F141" s="161">
        <v>557</v>
      </c>
      <c r="G141" s="12">
        <v>150</v>
      </c>
      <c r="H141" s="14"/>
      <c r="I141" s="43">
        <v>150</v>
      </c>
      <c r="J141" s="14"/>
      <c r="K141" s="12">
        <v>150</v>
      </c>
      <c r="L141" s="15"/>
      <c r="M141" s="43">
        <v>150</v>
      </c>
      <c r="N141" s="15"/>
      <c r="O141" s="12"/>
      <c r="P141" s="14"/>
      <c r="Q141" s="20"/>
      <c r="T141" s="2">
        <f t="shared" si="10"/>
        <v>0</v>
      </c>
    </row>
    <row r="142" spans="1:20" ht="12.75">
      <c r="A142" s="12">
        <v>136</v>
      </c>
      <c r="C142" s="160">
        <f t="shared" si="11"/>
        <v>600</v>
      </c>
      <c r="D142" s="130" t="s">
        <v>141</v>
      </c>
      <c r="E142" s="39">
        <f>IF(($C142=""),"",(+SUM($G142+$I142+$K142+$M142+$O142-LARGE(($G142,$I142,$K142,$M142,$O142),1))))</f>
        <v>450</v>
      </c>
      <c r="F142" s="161">
        <v>571</v>
      </c>
      <c r="G142" s="12">
        <v>150</v>
      </c>
      <c r="H142" s="14"/>
      <c r="I142" s="43">
        <v>150</v>
      </c>
      <c r="J142" s="14"/>
      <c r="K142" s="12">
        <v>150</v>
      </c>
      <c r="L142" s="15"/>
      <c r="M142" s="43">
        <v>150</v>
      </c>
      <c r="N142" s="15"/>
      <c r="O142" s="12"/>
      <c r="P142" s="14"/>
      <c r="Q142" s="20"/>
      <c r="T142" s="2">
        <f t="shared" si="10"/>
        <v>0</v>
      </c>
    </row>
    <row r="143" spans="1:20" ht="12.75">
      <c r="A143" s="12">
        <v>137</v>
      </c>
      <c r="C143" s="160">
        <f t="shared" si="11"/>
        <v>600</v>
      </c>
      <c r="D143" s="41" t="s">
        <v>210</v>
      </c>
      <c r="E143" s="39">
        <f>IF(($C143=""),"",(+SUM($G143+$I143+$K143+$M143+$O143-LARGE(($G143,$I143,$K143,$M143,$O143),1))))</f>
        <v>450</v>
      </c>
      <c r="F143" s="161">
        <v>572</v>
      </c>
      <c r="G143" s="12">
        <v>150</v>
      </c>
      <c r="H143" s="14"/>
      <c r="I143" s="12">
        <v>150</v>
      </c>
      <c r="J143" s="14"/>
      <c r="K143" s="12">
        <v>150</v>
      </c>
      <c r="L143" s="15"/>
      <c r="M143" s="43">
        <v>150</v>
      </c>
      <c r="N143" s="15"/>
      <c r="O143" s="12"/>
      <c r="P143" s="14"/>
      <c r="Q143" s="20"/>
      <c r="T143" s="2">
        <f t="shared" si="10"/>
        <v>0</v>
      </c>
    </row>
    <row r="144" spans="1:20" ht="12.75">
      <c r="A144" s="12">
        <v>138</v>
      </c>
      <c r="C144" s="160">
        <f t="shared" si="11"/>
        <v>600</v>
      </c>
      <c r="D144" s="41" t="s">
        <v>144</v>
      </c>
      <c r="E144" s="39">
        <f>IF(($C144=""),"",(+SUM($G144+$I144+$K144+$M144+$O144-LARGE(($G144,$I144,$K144,$M144,$O144),1))))</f>
        <v>450</v>
      </c>
      <c r="F144" s="161">
        <v>576</v>
      </c>
      <c r="G144" s="12">
        <v>150</v>
      </c>
      <c r="H144" s="14"/>
      <c r="I144" s="12">
        <v>150</v>
      </c>
      <c r="J144" s="14"/>
      <c r="K144" s="12">
        <v>150</v>
      </c>
      <c r="L144" s="15"/>
      <c r="M144" s="43">
        <v>150</v>
      </c>
      <c r="N144" s="15"/>
      <c r="O144" s="12"/>
      <c r="P144" s="14"/>
      <c r="Q144" s="20"/>
      <c r="T144" s="2">
        <f t="shared" si="10"/>
        <v>0</v>
      </c>
    </row>
    <row r="145" spans="1:20" ht="12.75">
      <c r="A145" s="12">
        <v>139</v>
      </c>
      <c r="C145" s="160">
        <f t="shared" si="11"/>
        <v>600</v>
      </c>
      <c r="D145" s="41" t="s">
        <v>151</v>
      </c>
      <c r="E145" s="39">
        <f>IF(($C145=""),"",(+SUM($G145+$I145+$K145+$M145+$O145-LARGE(($G145,$I145,$K145,$M145,$O145),1))))</f>
        <v>450</v>
      </c>
      <c r="F145" s="161">
        <v>585</v>
      </c>
      <c r="G145" s="43">
        <v>150</v>
      </c>
      <c r="H145" s="44"/>
      <c r="I145" s="43">
        <v>150</v>
      </c>
      <c r="J145" s="44"/>
      <c r="K145" s="43">
        <v>150</v>
      </c>
      <c r="L145" s="44"/>
      <c r="M145" s="43">
        <v>150</v>
      </c>
      <c r="N145" s="44"/>
      <c r="O145" s="43"/>
      <c r="P145" s="44"/>
      <c r="Q145" s="20"/>
      <c r="T145" s="2">
        <f t="shared" si="10"/>
        <v>0</v>
      </c>
    </row>
    <row r="146" spans="1:20" ht="12.75">
      <c r="A146" s="12">
        <v>140</v>
      </c>
      <c r="C146" s="160"/>
      <c r="D146" s="41"/>
      <c r="E146" s="39"/>
      <c r="F146" s="161"/>
      <c r="G146" s="12"/>
      <c r="H146" s="14"/>
      <c r="I146" s="43"/>
      <c r="J146" s="14"/>
      <c r="K146" s="12"/>
      <c r="L146" s="15"/>
      <c r="M146" s="135"/>
      <c r="N146" s="15"/>
      <c r="O146" s="12"/>
      <c r="P146" s="14"/>
      <c r="Q146" s="20"/>
      <c r="T146" s="2">
        <f t="shared" si="10"/>
        <v>0</v>
      </c>
    </row>
    <row r="147" spans="1:20" ht="12.75">
      <c r="A147" s="12">
        <v>141</v>
      </c>
      <c r="C147" s="160"/>
      <c r="D147" s="86"/>
      <c r="E147" s="39"/>
      <c r="F147" s="161"/>
      <c r="G147" s="12"/>
      <c r="H147" s="14"/>
      <c r="I147" s="12"/>
      <c r="J147" s="14"/>
      <c r="K147" s="12"/>
      <c r="L147" s="15"/>
      <c r="M147" s="135"/>
      <c r="N147" s="15"/>
      <c r="O147" s="12"/>
      <c r="P147" s="14"/>
      <c r="Q147" s="20"/>
      <c r="T147" s="2">
        <f t="shared" si="10"/>
        <v>0</v>
      </c>
    </row>
    <row r="148" spans="1:20" ht="12.75">
      <c r="A148" s="12">
        <v>142</v>
      </c>
      <c r="C148" s="160"/>
      <c r="D148" s="111"/>
      <c r="E148" s="39"/>
      <c r="F148" s="161"/>
      <c r="G148" s="12"/>
      <c r="H148" s="14"/>
      <c r="I148" s="12"/>
      <c r="J148" s="14"/>
      <c r="K148" s="12"/>
      <c r="L148" s="15"/>
      <c r="M148" s="135"/>
      <c r="N148" s="15"/>
      <c r="O148" s="12"/>
      <c r="P148" s="14"/>
      <c r="Q148" s="20"/>
      <c r="T148" s="2">
        <f t="shared" si="10"/>
        <v>0</v>
      </c>
    </row>
    <row r="149" spans="1:20" ht="12.75">
      <c r="A149" s="12">
        <v>143</v>
      </c>
      <c r="C149" s="160"/>
      <c r="D149" s="111"/>
      <c r="E149" s="39"/>
      <c r="F149" s="161"/>
      <c r="G149" s="12"/>
      <c r="H149" s="14"/>
      <c r="I149" s="43"/>
      <c r="J149" s="14"/>
      <c r="K149" s="12"/>
      <c r="L149" s="15"/>
      <c r="M149" s="135"/>
      <c r="N149" s="15"/>
      <c r="O149" s="12"/>
      <c r="P149" s="14"/>
      <c r="Q149" s="20"/>
      <c r="T149" s="2">
        <f t="shared" si="10"/>
        <v>0</v>
      </c>
    </row>
    <row r="150" spans="1:20" ht="12.75">
      <c r="A150" s="12">
        <v>144</v>
      </c>
      <c r="C150" s="160"/>
      <c r="D150" s="41"/>
      <c r="E150" s="39"/>
      <c r="F150" s="161"/>
      <c r="G150" s="12"/>
      <c r="H150" s="14"/>
      <c r="I150" s="12"/>
      <c r="J150" s="14"/>
      <c r="K150" s="12"/>
      <c r="L150" s="15"/>
      <c r="M150" s="135"/>
      <c r="N150" s="15"/>
      <c r="O150" s="12"/>
      <c r="P150" s="14"/>
      <c r="Q150" s="20"/>
      <c r="T150" s="2">
        <f t="shared" si="10"/>
        <v>0</v>
      </c>
    </row>
    <row r="151" spans="1:20" ht="12.75">
      <c r="A151" s="12">
        <v>145</v>
      </c>
      <c r="B151" s="120"/>
      <c r="C151" s="160"/>
      <c r="D151" s="159"/>
      <c r="E151" s="39"/>
      <c r="F151" s="161"/>
      <c r="G151" s="12"/>
      <c r="H151" s="14"/>
      <c r="I151" s="12"/>
      <c r="J151" s="14"/>
      <c r="K151" s="12"/>
      <c r="L151" s="15"/>
      <c r="M151" s="135"/>
      <c r="N151" s="15"/>
      <c r="O151" s="12"/>
      <c r="P151" s="14"/>
      <c r="Q151" s="20"/>
      <c r="T151" s="2">
        <f t="shared" si="10"/>
        <v>0</v>
      </c>
    </row>
    <row r="152" spans="1:20" ht="12.75">
      <c r="A152" s="114"/>
      <c r="B152" s="115"/>
      <c r="C152" s="114"/>
      <c r="D152" s="105"/>
      <c r="E152" s="116"/>
      <c r="F152" s="158"/>
      <c r="G152" s="114"/>
      <c r="H152" s="117"/>
      <c r="I152" s="114"/>
      <c r="J152" s="117"/>
      <c r="K152" s="114"/>
      <c r="L152" s="117"/>
      <c r="M152" s="117"/>
      <c r="N152" s="117"/>
      <c r="O152" s="114"/>
      <c r="P152" s="117"/>
      <c r="Q152" s="118"/>
      <c r="T152" s="2">
        <f t="shared" si="10"/>
        <v>0</v>
      </c>
    </row>
    <row r="153" spans="1:20" ht="12.75">
      <c r="A153" s="114"/>
      <c r="B153" s="115"/>
      <c r="C153" s="114"/>
      <c r="D153" s="105"/>
      <c r="E153" s="116"/>
      <c r="F153" s="158"/>
      <c r="G153" s="114"/>
      <c r="H153" s="117"/>
      <c r="I153" s="114"/>
      <c r="J153" s="117"/>
      <c r="K153" s="114"/>
      <c r="L153" s="117"/>
      <c r="M153" s="117"/>
      <c r="N153" s="117"/>
      <c r="O153" s="114"/>
      <c r="P153" s="117"/>
      <c r="Q153" s="118"/>
      <c r="T153" s="2">
        <f t="shared" si="10"/>
        <v>0</v>
      </c>
    </row>
    <row r="154" spans="1:20" ht="12.75">
      <c r="A154" s="114"/>
      <c r="B154" s="115"/>
      <c r="C154" s="114"/>
      <c r="D154" s="105"/>
      <c r="E154" s="116"/>
      <c r="F154" s="158"/>
      <c r="G154" s="114"/>
      <c r="H154" s="117"/>
      <c r="I154" s="114"/>
      <c r="J154" s="117"/>
      <c r="K154" s="114"/>
      <c r="L154" s="117"/>
      <c r="M154" s="117"/>
      <c r="N154" s="117"/>
      <c r="O154" s="114"/>
      <c r="P154" s="117"/>
      <c r="Q154" s="118"/>
      <c r="T154" s="2">
        <f t="shared" si="10"/>
        <v>0</v>
      </c>
    </row>
    <row r="155" spans="1:20" ht="12.75">
      <c r="A155" s="114"/>
      <c r="B155" s="115"/>
      <c r="C155" s="114"/>
      <c r="D155" s="105"/>
      <c r="E155" s="116"/>
      <c r="F155" s="158"/>
      <c r="G155" s="114"/>
      <c r="H155" s="117"/>
      <c r="I155" s="114"/>
      <c r="J155" s="117"/>
      <c r="K155" s="114"/>
      <c r="L155" s="117"/>
      <c r="M155" s="117"/>
      <c r="N155" s="117"/>
      <c r="O155" s="114"/>
      <c r="P155" s="117"/>
      <c r="Q155" s="118"/>
      <c r="T155" s="2">
        <f t="shared" si="10"/>
        <v>0</v>
      </c>
    </row>
    <row r="156" spans="1:20" ht="12.75">
      <c r="A156" s="114"/>
      <c r="B156" s="115"/>
      <c r="C156" s="114"/>
      <c r="D156" s="105"/>
      <c r="E156" s="116"/>
      <c r="F156" s="158"/>
      <c r="G156" s="114"/>
      <c r="H156" s="117"/>
      <c r="I156" s="114"/>
      <c r="J156" s="117"/>
      <c r="K156" s="114"/>
      <c r="L156" s="117"/>
      <c r="M156" s="117"/>
      <c r="N156" s="117"/>
      <c r="O156" s="114"/>
      <c r="P156" s="117"/>
      <c r="Q156" s="118"/>
      <c r="T156" s="2">
        <f t="shared" si="10"/>
        <v>0</v>
      </c>
    </row>
    <row r="157" spans="1:20" ht="12.75">
      <c r="A157" s="114"/>
      <c r="B157" s="115"/>
      <c r="C157" s="114"/>
      <c r="D157" s="105"/>
      <c r="E157" s="116"/>
      <c r="F157" s="158"/>
      <c r="G157" s="114"/>
      <c r="H157" s="117"/>
      <c r="I157" s="114"/>
      <c r="J157" s="117"/>
      <c r="K157" s="114"/>
      <c r="L157" s="117"/>
      <c r="M157" s="117"/>
      <c r="N157" s="117"/>
      <c r="O157" s="114"/>
      <c r="P157" s="117"/>
      <c r="Q157" s="118"/>
      <c r="T157" s="2">
        <f t="shared" si="10"/>
        <v>0</v>
      </c>
    </row>
    <row r="158" spans="1:20" ht="12.75">
      <c r="A158" s="114"/>
      <c r="B158" s="115"/>
      <c r="C158" s="114"/>
      <c r="D158" s="105"/>
      <c r="E158" s="116"/>
      <c r="F158" s="158"/>
      <c r="G158" s="114"/>
      <c r="H158" s="117"/>
      <c r="I158" s="114"/>
      <c r="J158" s="117"/>
      <c r="K158" s="114"/>
      <c r="L158" s="117"/>
      <c r="M158" s="117"/>
      <c r="N158" s="117"/>
      <c r="O158" s="114"/>
      <c r="P158" s="117"/>
      <c r="Q158" s="118"/>
      <c r="T158" s="2">
        <f t="shared" si="10"/>
        <v>0</v>
      </c>
    </row>
    <row r="159" spans="1:20" ht="12.75">
      <c r="A159" s="114"/>
      <c r="B159" s="115"/>
      <c r="C159" s="114"/>
      <c r="D159" s="105"/>
      <c r="E159" s="116"/>
      <c r="F159" s="158"/>
      <c r="G159" s="114"/>
      <c r="H159" s="117"/>
      <c r="I159" s="114"/>
      <c r="J159" s="117"/>
      <c r="K159" s="114"/>
      <c r="L159" s="117"/>
      <c r="M159" s="117"/>
      <c r="N159" s="117"/>
      <c r="O159" s="114"/>
      <c r="P159" s="117"/>
      <c r="Q159" s="118"/>
      <c r="T159" s="2">
        <f t="shared" si="10"/>
        <v>0</v>
      </c>
    </row>
    <row r="160" spans="1:17" ht="12.75">
      <c r="A160" s="114"/>
      <c r="B160" s="115"/>
      <c r="C160" s="114"/>
      <c r="D160" s="119"/>
      <c r="E160" s="116"/>
      <c r="F160" s="106"/>
      <c r="G160" s="114"/>
      <c r="H160" s="117"/>
      <c r="I160" s="114"/>
      <c r="J160" s="117"/>
      <c r="K160" s="114"/>
      <c r="L160" s="117"/>
      <c r="M160" s="117"/>
      <c r="N160" s="117"/>
      <c r="O160" s="114"/>
      <c r="P160" s="117"/>
      <c r="Q160" s="118"/>
    </row>
    <row r="161" spans="1:17" ht="12.75">
      <c r="A161" s="114"/>
      <c r="B161" s="115"/>
      <c r="C161" s="114"/>
      <c r="D161" s="119"/>
      <c r="E161" s="116"/>
      <c r="F161" s="106"/>
      <c r="G161" s="114"/>
      <c r="H161" s="117"/>
      <c r="I161" s="114"/>
      <c r="J161" s="117"/>
      <c r="K161" s="114"/>
      <c r="L161" s="117"/>
      <c r="M161" s="117"/>
      <c r="N161" s="117"/>
      <c r="O161" s="114"/>
      <c r="P161" s="117"/>
      <c r="Q161" s="118"/>
    </row>
    <row r="162" spans="1:17" ht="12.75">
      <c r="A162" s="114"/>
      <c r="B162" s="115"/>
      <c r="C162" s="114"/>
      <c r="D162" s="105"/>
      <c r="E162" s="116"/>
      <c r="F162" s="106"/>
      <c r="G162" s="114"/>
      <c r="H162" s="117"/>
      <c r="I162" s="114"/>
      <c r="J162" s="117"/>
      <c r="K162" s="114"/>
      <c r="L162" s="117"/>
      <c r="M162" s="117"/>
      <c r="N162" s="117"/>
      <c r="O162" s="114"/>
      <c r="P162" s="117"/>
      <c r="Q162" s="118"/>
    </row>
    <row r="163" spans="1:17" ht="12.75">
      <c r="A163" s="114"/>
      <c r="B163" s="115"/>
      <c r="C163" s="114"/>
      <c r="D163" s="119"/>
      <c r="E163" s="116"/>
      <c r="F163" s="106"/>
      <c r="G163" s="114"/>
      <c r="H163" s="117"/>
      <c r="I163" s="114"/>
      <c r="J163" s="117"/>
      <c r="K163" s="114"/>
      <c r="L163" s="117"/>
      <c r="M163" s="117"/>
      <c r="N163" s="117"/>
      <c r="O163" s="114"/>
      <c r="P163" s="117"/>
      <c r="Q163" s="118"/>
    </row>
  </sheetData>
  <sheetProtection/>
  <mergeCells count="2">
    <mergeCell ref="K4:L4"/>
    <mergeCell ref="M4:N4"/>
  </mergeCells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64" r:id="rId3"/>
  <rowBreaks count="1" manualBreakCount="1">
    <brk id="45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Walker</cp:lastModifiedBy>
  <cp:lastPrinted>2021-11-24T14:47:26Z</cp:lastPrinted>
  <dcterms:created xsi:type="dcterms:W3CDTF">2000-11-08T21:42:09Z</dcterms:created>
  <dcterms:modified xsi:type="dcterms:W3CDTF">2023-03-12T14:27:56Z</dcterms:modified>
  <cp:category/>
  <cp:version/>
  <cp:contentType/>
  <cp:contentStatus/>
</cp:coreProperties>
</file>